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cfoauk.sharepoint.com/sites/Programm/Shared Documents/Fire Standards Board/Implementation/"/>
    </mc:Choice>
  </mc:AlternateContent>
  <xr:revisionPtr revIDLastSave="22" documentId="8_{95352214-571F-4482-9CC0-017D5E83ECAC}" xr6:coauthVersionLast="47" xr6:coauthVersionMax="47" xr10:uidLastSave="{FA182EBF-EE43-446E-94CF-C9F708B7DE80}"/>
  <bookViews>
    <workbookView xWindow="-110" yWindow="-110" windowWidth="19420" windowHeight="12420" tabRatio="683" firstSheet="1" activeTab="2" xr2:uid="{FE4A2CF9-AE39-4085-B55D-B7C160E4415C}"/>
  </bookViews>
  <sheets>
    <sheet name="Lists" sheetId="6" state="hidden" r:id="rId1"/>
    <sheet name="Instructions" sheetId="24" r:id="rId2"/>
    <sheet name="Dashboard" sheetId="1" r:id="rId3"/>
    <sheet name="Criteria 1" sheetId="2" r:id="rId4"/>
    <sheet name="Criteria 2" sheetId="7" r:id="rId5"/>
    <sheet name="Criteria 3" sheetId="8" r:id="rId6"/>
    <sheet name="Criteria 4" sheetId="9" r:id="rId7"/>
    <sheet name="Criteria 5" sheetId="10" r:id="rId8"/>
    <sheet name="Criteria 6" sheetId="11" r:id="rId9"/>
    <sheet name="Criteria 7" sheetId="12" r:id="rId10"/>
    <sheet name="Criteria 8" sheetId="13" r:id="rId11"/>
    <sheet name="Criteria 9" sheetId="14" r:id="rId12"/>
    <sheet name="Criteria 10" sheetId="1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J17" i="1"/>
  <c r="K17" i="1"/>
  <c r="K20" i="1"/>
  <c r="J20" i="1"/>
  <c r="I20" i="1"/>
  <c r="H20" i="1"/>
  <c r="G20" i="1"/>
  <c r="F20" i="1"/>
  <c r="E20" i="1"/>
  <c r="D20" i="1"/>
  <c r="C20" i="1"/>
  <c r="K19" i="1"/>
  <c r="J19" i="1"/>
  <c r="I19" i="1"/>
  <c r="H19" i="1"/>
  <c r="G19" i="1"/>
  <c r="F19" i="1"/>
  <c r="E19" i="1"/>
  <c r="D19" i="1"/>
  <c r="C19" i="1"/>
  <c r="K18" i="1"/>
  <c r="J18" i="1"/>
  <c r="I18" i="1"/>
  <c r="H18" i="1"/>
  <c r="G18" i="1"/>
  <c r="F18" i="1"/>
  <c r="E18" i="1"/>
  <c r="D18" i="1"/>
  <c r="C18"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C12" i="1"/>
  <c r="K11" i="1"/>
  <c r="J11" i="1"/>
  <c r="I11" i="1"/>
  <c r="H11" i="1"/>
  <c r="G11" i="1"/>
  <c r="F11" i="1"/>
  <c r="E11" i="1"/>
  <c r="D11" i="1"/>
  <c r="C11" i="1"/>
  <c r="D2" i="15"/>
  <c r="D2" i="14"/>
  <c r="D2" i="13"/>
  <c r="D2" i="12"/>
  <c r="D2" i="11"/>
  <c r="D2" i="10"/>
  <c r="D2" i="9"/>
  <c r="D2" i="8"/>
  <c r="D2" i="7"/>
  <c r="D2" i="2"/>
  <c r="H21" i="1" l="1"/>
  <c r="G21" i="1"/>
  <c r="F21" i="1"/>
  <c r="E21" i="1"/>
  <c r="D21" i="1"/>
  <c r="C21" i="1"/>
  <c r="M8" i="6"/>
  <c r="L8" i="6"/>
  <c r="K8" i="6"/>
  <c r="J8" i="6"/>
  <c r="I8" i="6"/>
  <c r="F8" i="6"/>
  <c r="D8" i="6"/>
  <c r="E10" i="6" l="1"/>
  <c r="E12" i="6"/>
  <c r="E11" i="6"/>
  <c r="K21" i="1"/>
  <c r="I21" i="1"/>
  <c r="J21" i="1"/>
  <c r="H8" i="6"/>
  <c r="G8" i="6"/>
  <c r="E8" i="6"/>
</calcChain>
</file>

<file path=xl/sharedStrings.xml><?xml version="1.0" encoding="utf-8"?>
<sst xmlns="http://schemas.openxmlformats.org/spreadsheetml/2006/main" count="248" uniqueCount="152">
  <si>
    <t>Priority</t>
  </si>
  <si>
    <t>Impact</t>
  </si>
  <si>
    <t>Compliance</t>
  </si>
  <si>
    <t>High</t>
  </si>
  <si>
    <t>Fully Compliant</t>
  </si>
  <si>
    <t>Medium</t>
  </si>
  <si>
    <t>Partially Compliant</t>
  </si>
  <si>
    <t>Low</t>
  </si>
  <si>
    <t>Non Compliant</t>
  </si>
  <si>
    <t>Criteria 1</t>
  </si>
  <si>
    <t>Criteria 2</t>
  </si>
  <si>
    <t>Criteria 3</t>
  </si>
  <si>
    <t>Criteria 4</t>
  </si>
  <si>
    <t>Criteria 5</t>
  </si>
  <si>
    <t>Criteria 6</t>
  </si>
  <si>
    <t>Criteria 7</t>
  </si>
  <si>
    <t>Criteria 8</t>
  </si>
  <si>
    <t>Criteria 9</t>
  </si>
  <si>
    <t>Criteria 10</t>
  </si>
  <si>
    <t>Partial Compliant</t>
  </si>
  <si>
    <t>Non compliant</t>
  </si>
  <si>
    <t>Please fill in the contact details below:</t>
  </si>
  <si>
    <t>Overall Compliance with Standard</t>
  </si>
  <si>
    <t>Fire and Rescue Service</t>
  </si>
  <si>
    <t>Contact Name</t>
  </si>
  <si>
    <t>Contact Email Address</t>
  </si>
  <si>
    <t>Contact Phone Number</t>
  </si>
  <si>
    <t>Criteria</t>
  </si>
  <si>
    <t>Description</t>
  </si>
  <si>
    <t>Partically Compliant</t>
  </si>
  <si>
    <t>Chart</t>
  </si>
  <si>
    <r>
      <rPr>
        <b/>
        <sz val="11"/>
        <color theme="1"/>
        <rFont val="Calibri"/>
        <family val="2"/>
        <scheme val="minor"/>
      </rPr>
      <t>A fire and rescue service must:</t>
    </r>
    <r>
      <rPr>
        <sz val="11"/>
        <color theme="1"/>
        <rFont val="Calibri"/>
        <family val="2"/>
        <scheme val="minor"/>
      </rPr>
      <t xml:space="preserve">
i. Adopt and embed the Core Code to demonstrate that the service is fully committed and compliant at both an individual and corporate level</t>
    </r>
  </si>
  <si>
    <t>ii. Ensure the attitudes, professional behaviours and conduct described within the core code are reflected in its decision-making, policies, procedures, processes, and associated guidance that govern how the service manages and supports its workforce</t>
  </si>
  <si>
    <t>iii. Provide training and support to all those who work for, or on behalf of, a service to achieve their understanding of the Core Code and an appreciation of their responsibilities in adhering to it</t>
  </si>
  <si>
    <t>iv. Not detract from the Core Code</t>
  </si>
  <si>
    <r>
      <rPr>
        <b/>
        <sz val="11"/>
        <color theme="1"/>
        <rFont val="Calibri"/>
        <family val="2"/>
        <scheme val="minor"/>
      </rPr>
      <t>Those who lead services and those who work for, or on behalf of, the service must</t>
    </r>
    <r>
      <rPr>
        <sz val="11"/>
        <color theme="1"/>
        <rFont val="Calibri"/>
        <family val="2"/>
        <scheme val="minor"/>
      </rPr>
      <t>: 
i. Understand, respect, and follow the principles of the Core Code and demonstrate this by their commitment to it and their responsibility for upholding it</t>
    </r>
  </si>
  <si>
    <t>ii. Conduct themselves in accordance with the Core Code</t>
  </si>
  <si>
    <r>
      <rPr>
        <b/>
        <sz val="11"/>
        <color theme="1"/>
        <rFont val="Calibri"/>
        <family val="2"/>
        <scheme val="minor"/>
      </rPr>
      <t xml:space="preserve">Those responsible for the governance of fire and rescue services, whilst complying with their own ethical codes must:
</t>
    </r>
    <r>
      <rPr>
        <sz val="11"/>
        <color theme="1"/>
        <rFont val="Calibri"/>
        <family val="2"/>
        <scheme val="minor"/>
      </rPr>
      <t>i. hold the Chief Fire Officer to account for the implementation of the Core Code at a local level</t>
    </r>
    <r>
      <rPr>
        <b/>
        <sz val="11"/>
        <color theme="1"/>
        <rFont val="Calibri"/>
        <family val="2"/>
        <scheme val="minor"/>
      </rPr>
      <t xml:space="preserve">
</t>
    </r>
  </si>
  <si>
    <t>ii. Play a proactive role in challenging behaviour inconsistent with the Core Code</t>
  </si>
  <si>
    <t>iii. Ensure strategies, policies and performance measures are in place to promote and embed a positive and inclusive culture</t>
  </si>
  <si>
    <r>
      <rPr>
        <b/>
        <sz val="11"/>
        <color theme="1"/>
        <rFont val="Calibri"/>
        <family val="2"/>
        <scheme val="minor"/>
      </rPr>
      <t>A fire and rescue service should:</t>
    </r>
    <r>
      <rPr>
        <sz val="11"/>
        <color theme="1"/>
        <rFont val="Calibri"/>
        <family val="2"/>
        <scheme val="minor"/>
      </rPr>
      <t xml:space="preserve">
i. Designate a senior leader who is responsible for promoting the Core Code throughout the service and ensuring that all those who work for, or on behalf of, the service understand its contents and what is expected of them</t>
    </r>
  </si>
  <si>
    <t>Total</t>
  </si>
  <si>
    <t>A fire and rescue service must:
i. Adopt and embed the Core Code to demonstrate that the service is fully committed and compliant at both an individual and corporate level</t>
  </si>
  <si>
    <t>Work assigned to</t>
  </si>
  <si>
    <t>Projected date for completion</t>
  </si>
  <si>
    <t>Description of work needing to be done</t>
  </si>
  <si>
    <t>Evidence of Compliance</t>
  </si>
  <si>
    <t>Is FRS fully compliant with this Criteria?</t>
  </si>
  <si>
    <t>Task 1/1</t>
  </si>
  <si>
    <t>Task 1/2</t>
  </si>
  <si>
    <t>Task 1/3</t>
  </si>
  <si>
    <t>Task 1/4</t>
  </si>
  <si>
    <t>Task 1/5</t>
  </si>
  <si>
    <t>Task 1/6</t>
  </si>
  <si>
    <t>Task 1/7</t>
  </si>
  <si>
    <t>Task 1/8</t>
  </si>
  <si>
    <t>Task 1/9</t>
  </si>
  <si>
    <t>Task 1/10</t>
  </si>
  <si>
    <t>Task 1/11</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</si>
  <si>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</si>
  <si>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</si>
  <si>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</si>
  <si>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</si>
  <si>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</si>
  <si>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</si>
  <si>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</si>
  <si>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</si>
  <si>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</si>
  <si>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</si>
  <si>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</si>
  <si>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</si>
  <si>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</si>
  <si>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</si>
  <si>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</si>
  <si>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</si>
  <si>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</si>
  <si>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</si>
  <si>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</si>
  <si>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</si>
  <si>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</si>
  <si>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</si>
  <si>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</si>
  <si>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</si>
  <si>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</si>
  <si>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</si>
  <si>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</si>
  <si>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</si>
  <si>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</si>
  <si>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</si>
  <si>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Those who lead services and those who work for, or on behalf of, the service must: 
i. Understand, respect, and follow the principles of the Core Code and demonstrate this by their commitment to it and their responsibility for upholding it</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</si>
  <si>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</si>
  <si>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</si>
  <si>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</si>
  <si>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</si>
  <si>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</si>
  <si>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</si>
  <si>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</si>
  <si>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</si>
  <si>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</si>
  <si>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</si>
  <si>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</si>
  <si>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</si>
  <si>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</si>
  <si>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</si>
  <si>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</si>
  <si>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</si>
  <si>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</si>
  <si>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</si>
  <si>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</si>
  <si>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</si>
  <si>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Those responsible for the governance of fire and rescue services, whilst complying with their own ethical codes must:
i. hold the Chief Fire Officer to account for the implementation of the Core Code at a local level</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</si>
  <si>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</si>
  <si>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</si>
  <si>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</si>
  <si>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</si>
  <si>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</si>
  <si>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</si>
  <si>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</si>
  <si>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</si>
  <si>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</si>
  <si>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</si>
  <si>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</si>
  <si>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</si>
  <si>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</si>
  <si>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</si>
  <si>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</si>
  <si>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</si>
  <si>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</si>
  <si>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</si>
  <si>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</si>
  <si>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</si>
  <si>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</si>
  <si>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</si>
  <si>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</si>
  <si>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</si>
  <si>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</si>
  <si>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</si>
  <si>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</si>
  <si>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</si>
  <si>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</si>
  <si>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</si>
  <si>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A fire and rescue service should:
i. Designate a senior leader who is responsible for promoting the Core Code throughout the service and ensuring that all those who work for, or on behalf of, the service understand its contents and what is expected of the</t>
  </si>
  <si>
    <t>Task 10/1</t>
  </si>
  <si>
    <t>Task 10/2</t>
  </si>
  <si>
    <t>Task 10/3</t>
  </si>
  <si>
    <t>Task 10/4</t>
  </si>
  <si>
    <t>Task 10/5</t>
  </si>
  <si>
    <t>Task 10/6</t>
  </si>
  <si>
    <t>Task 10/7</t>
  </si>
  <si>
    <t>Task 10/8</t>
  </si>
  <si>
    <t>Task 10/9</t>
  </si>
  <si>
    <t>Task 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</si>
</sst>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bgColor indexed="64"/>
      </patternFill>
    </fill>
    <fill>
      <patternFill patternType="solid">
        <fgColor rgb="FFB9DE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06">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Fill="1" applyBorder="1" applyAlignment="1">
      <alignment horizontal="left" vertical="center"/>
    </xf>
    <xf numFmtId="0" fontId="6" fillId="10" borderId="11" xfId="0" applyFont="1" applyFill="1" applyBorder="1" applyAlignment="1">
      <alignment horizontal="left" vertical="center"/>
    </xf>
    <xf numFmtId="0" fontId="0" fillId="0" borderId="0" xfId="0" applyBorder="1" applyAlignment="1">
      <alignment horizontal="left" vertical="center"/>
    </xf>
    <xf numFmtId="0" fontId="0" fillId="0" borderId="0" xfId="0" applyBorder="1"/>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5" borderId="1" xfId="0" applyFill="1" applyBorder="1" applyAlignment="1">
      <alignment horizontal="center"/>
    </xf>
    <xf numFmtId="0" fontId="3" fillId="13" borderId="1" xfId="0" applyFont="1" applyFill="1" applyBorder="1" applyAlignment="1" applyProtection="1">
      <alignment horizontal="center" vertical="center"/>
    </xf>
    <xf numFmtId="0" fontId="3" fillId="13" borderId="1" xfId="0" applyFont="1" applyFill="1" applyBorder="1" applyAlignment="1" applyProtection="1">
      <alignment horizontal="center" vertical="center" wrapText="1"/>
    </xf>
    <xf numFmtId="0" fontId="3" fillId="13" borderId="1" xfId="0" applyFont="1" applyFill="1" applyBorder="1" applyAlignment="1" applyProtection="1">
      <alignment vertical="center"/>
    </xf>
    <xf numFmtId="14" fontId="3" fillId="13"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3" fillId="12" borderId="2" xfId="0" applyFont="1" applyFill="1"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14" fontId="0" fillId="0" borderId="1" xfId="0" applyNumberForma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8" xfId="0" applyBorder="1" applyAlignment="1" applyProtection="1">
      <alignment vertical="center"/>
    </xf>
    <xf numFmtId="14" fontId="0" fillId="0" borderId="8" xfId="0" applyNumberFormat="1" applyBorder="1" applyAlignment="1" applyProtection="1">
      <alignment horizontal="center" vertical="center"/>
    </xf>
    <xf numFmtId="0" fontId="3" fillId="8" borderId="6" xfId="0" applyFont="1" applyFill="1" applyBorder="1" applyAlignment="1" applyProtection="1">
      <alignment horizontal="center" vertical="center" wrapText="1"/>
    </xf>
    <xf numFmtId="0" fontId="3" fillId="13" borderId="3" xfId="0" applyFont="1" applyFill="1"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0" fontId="3" fillId="8" borderId="0" xfId="0" applyFont="1" applyFill="1" applyBorder="1" applyAlignment="1" applyProtection="1">
      <alignment vertical="center" wrapText="1"/>
    </xf>
    <xf numFmtId="0" fontId="3" fillId="8" borderId="13" xfId="0" applyFont="1" applyFill="1" applyBorder="1" applyAlignment="1" applyProtection="1">
      <alignment horizontal="center" vertical="center"/>
    </xf>
    <xf numFmtId="0" fontId="3" fillId="8" borderId="13" xfId="0" applyFont="1" applyFill="1" applyBorder="1" applyAlignment="1" applyProtection="1">
      <alignment horizontal="center" vertical="center" wrapText="1"/>
    </xf>
    <xf numFmtId="14" fontId="3" fillId="8" borderId="13" xfId="0" applyNumberFormat="1" applyFont="1" applyFill="1" applyBorder="1" applyAlignment="1" applyProtection="1">
      <alignment horizontal="center" vertical="center"/>
    </xf>
    <xf numFmtId="0" fontId="0" fillId="14" borderId="9" xfId="0" applyFont="1" applyFill="1" applyBorder="1" applyAlignment="1" applyProtection="1">
      <alignment horizontal="center" vertical="center"/>
    </xf>
    <xf numFmtId="0" fontId="0" fillId="14" borderId="9" xfId="0" applyFont="1" applyFill="1" applyBorder="1" applyAlignment="1" applyProtection="1">
      <alignment horizontal="center" vertical="center" wrapText="1"/>
    </xf>
    <xf numFmtId="0" fontId="0" fillId="14" borderId="9" xfId="0" applyFont="1" applyFill="1" applyBorder="1" applyAlignment="1" applyProtection="1">
      <alignment vertical="center"/>
    </xf>
    <xf numFmtId="14" fontId="0" fillId="14" borderId="9" xfId="0" applyNumberFormat="1" applyFont="1" applyFill="1" applyBorder="1" applyAlignment="1" applyProtection="1">
      <alignment horizontal="center" vertical="center"/>
    </xf>
    <xf numFmtId="0" fontId="0" fillId="0" borderId="12" xfId="0" applyFont="1" applyBorder="1" applyAlignment="1" applyProtection="1">
      <alignment vertical="center"/>
    </xf>
    <xf numFmtId="0" fontId="0" fillId="0" borderId="9" xfId="0" applyFont="1"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9" xfId="0" applyFont="1" applyBorder="1" applyAlignment="1" applyProtection="1">
      <alignment vertical="center"/>
    </xf>
    <xf numFmtId="14" fontId="0" fillId="0" borderId="9" xfId="0" applyNumberFormat="1" applyFont="1" applyBorder="1" applyAlignment="1" applyProtection="1">
      <alignment horizontal="center" vertical="center"/>
    </xf>
    <xf numFmtId="0" fontId="0" fillId="11" borderId="12" xfId="0" applyFont="1" applyFill="1" applyBorder="1" applyAlignment="1" applyProtection="1">
      <alignment vertical="center"/>
    </xf>
    <xf numFmtId="0" fontId="0" fillId="11" borderId="9" xfId="0" applyFont="1" applyFill="1" applyBorder="1" applyAlignment="1" applyProtection="1">
      <alignment horizontal="center" vertical="center"/>
    </xf>
    <xf numFmtId="0" fontId="0" fillId="11" borderId="9" xfId="0" applyFont="1" applyFill="1" applyBorder="1" applyAlignment="1" applyProtection="1">
      <alignment horizontal="center" vertical="center" wrapText="1"/>
    </xf>
    <xf numFmtId="0" fontId="0" fillId="11" borderId="9" xfId="0" applyFont="1" applyFill="1" applyBorder="1" applyAlignment="1" applyProtection="1">
      <alignment vertical="center"/>
    </xf>
    <xf numFmtId="14" fontId="0" fillId="11" borderId="9" xfId="0" applyNumberFormat="1" applyFont="1" applyFill="1" applyBorder="1" applyAlignment="1" applyProtection="1">
      <alignment horizontal="center" vertical="center"/>
    </xf>
    <xf numFmtId="0" fontId="0" fillId="0" borderId="0" xfId="0" applyAlignment="1" applyProtection="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 xfId="0" applyFont="1" applyBorder="1" applyAlignment="1" applyProtection="1">
      <alignment vertical="center"/>
    </xf>
    <xf numFmtId="0" fontId="0" fillId="11" borderId="1" xfId="0" applyFont="1" applyFill="1" applyBorder="1" applyAlignment="1" applyProtection="1">
      <alignment vertical="center"/>
    </xf>
    <xf numFmtId="0" fontId="3" fillId="8" borderId="1" xfId="0" applyFont="1" applyFill="1" applyBorder="1" applyAlignment="1">
      <alignment horizontal="center" vertical="center" wrapText="1"/>
    </xf>
    <xf numFmtId="0" fontId="3" fillId="13" borderId="1" xfId="0" applyFont="1" applyFill="1" applyBorder="1" applyAlignment="1">
      <alignment vertical="center"/>
    </xf>
    <xf numFmtId="0" fontId="0" fillId="0" borderId="1" xfId="0" applyFont="1" applyBorder="1" applyAlignment="1">
      <alignment vertical="center"/>
    </xf>
    <xf numFmtId="0" fontId="0" fillId="11" borderId="1" xfId="0" applyFont="1" applyFill="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8" xfId="0" applyFont="1" applyBorder="1" applyAlignment="1" applyProtection="1">
      <alignment vertical="center"/>
    </xf>
    <xf numFmtId="0" fontId="3" fillId="8" borderId="22" xfId="0" applyFont="1" applyFill="1" applyBorder="1" applyAlignment="1" applyProtection="1">
      <alignment horizontal="center" vertical="center"/>
    </xf>
    <xf numFmtId="0" fontId="3" fillId="8" borderId="23" xfId="0" applyFont="1" applyFill="1" applyBorder="1" applyAlignment="1" applyProtection="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11" xfId="0" applyFont="1" applyFill="1" applyBorder="1" applyAlignment="1" applyProtection="1">
      <alignment horizontal="left" vertical="center"/>
      <protection locked="0"/>
    </xf>
    <xf numFmtId="0" fontId="5" fillId="9" borderId="11" xfId="0" applyFont="1" applyFill="1" applyBorder="1" applyAlignment="1">
      <alignment horizontal="center" vertical="center"/>
    </xf>
  </cellXfs>
  <cellStyles count="1">
    <cellStyle name="Normal" xfId="0" builtinId="0"/>
  </cellStyles>
  <dxfs count="226">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3300"/>
      <color rgb="FFFFCCFF"/>
      <color rgb="FF92D050"/>
      <color rgb="FFFF99FF"/>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Dashboard!$I$11:$K$11</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10</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390525</xdr:colOff>
      <xdr:row>63</xdr:row>
      <xdr:rowOff>9526</xdr:rowOff>
    </xdr:to>
    <xdr:sp macro="" textlink="">
      <xdr:nvSpPr>
        <xdr:cNvPr id="3" name="TextBox 2">
          <a:extLst>
            <a:ext uri="{FF2B5EF4-FFF2-40B4-BE49-F238E27FC236}">
              <a16:creationId xmlns:a16="http://schemas.microsoft.com/office/drawing/2014/main" id="{8A64CC6E-0819-4B37-9016-F15DD50765E7}"/>
            </a:ext>
          </a:extLst>
        </xdr:cNvPr>
        <xdr:cNvSpPr txBox="1"/>
      </xdr:nvSpPr>
      <xdr:spPr>
        <a:xfrm>
          <a:off x="0" y="0"/>
          <a:ext cx="11363325" cy="11410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FireStandards.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10</xdr:row>
      <xdr:rowOff>104568</xdr:rowOff>
    </xdr:from>
    <xdr:to>
      <xdr:col>11</xdr:col>
      <xdr:colOff>609391</xdr:colOff>
      <xdr:row>10</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12</xdr:row>
      <xdr:rowOff>129409</xdr:rowOff>
    </xdr:from>
    <xdr:to>
      <xdr:col>12</xdr:col>
      <xdr:colOff>2251</xdr:colOff>
      <xdr:row>12</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13</xdr:row>
      <xdr:rowOff>56731</xdr:rowOff>
    </xdr:from>
    <xdr:to>
      <xdr:col>12</xdr:col>
      <xdr:colOff>3512</xdr:colOff>
      <xdr:row>13</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14</xdr:row>
      <xdr:rowOff>99804</xdr:rowOff>
    </xdr:from>
    <xdr:to>
      <xdr:col>11</xdr:col>
      <xdr:colOff>608121</xdr:colOff>
      <xdr:row>14</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15</xdr:row>
      <xdr:rowOff>154266</xdr:rowOff>
    </xdr:from>
    <xdr:to>
      <xdr:col>12</xdr:col>
      <xdr:colOff>5770</xdr:colOff>
      <xdr:row>15</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16</xdr:row>
      <xdr:rowOff>73712</xdr:rowOff>
    </xdr:from>
    <xdr:to>
      <xdr:col>12</xdr:col>
      <xdr:colOff>2251</xdr:colOff>
      <xdr:row>16</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17</xdr:row>
      <xdr:rowOff>123825</xdr:rowOff>
    </xdr:from>
    <xdr:to>
      <xdr:col>11</xdr:col>
      <xdr:colOff>591557</xdr:colOff>
      <xdr:row>17</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18</xdr:row>
      <xdr:rowOff>108087</xdr:rowOff>
    </xdr:from>
    <xdr:to>
      <xdr:col>11</xdr:col>
      <xdr:colOff>590315</xdr:colOff>
      <xdr:row>18</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19</xdr:row>
      <xdr:rowOff>95042</xdr:rowOff>
    </xdr:from>
    <xdr:to>
      <xdr:col>11</xdr:col>
      <xdr:colOff>590316</xdr:colOff>
      <xdr:row>19</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58598</xdr:colOff>
      <xdr:row>11</xdr:row>
      <xdr:rowOff>101046</xdr:rowOff>
    </xdr:from>
    <xdr:to>
      <xdr:col>11</xdr:col>
      <xdr:colOff>598598</xdr:colOff>
      <xdr:row>11</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46795</xdr:colOff>
      <xdr:row>20</xdr:row>
      <xdr:rowOff>112847</xdr:rowOff>
    </xdr:from>
    <xdr:to>
      <xdr:col>11</xdr:col>
      <xdr:colOff>582033</xdr:colOff>
      <xdr:row>20</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220110</xdr:colOff>
      <xdr:row>0</xdr:row>
      <xdr:rowOff>166894</xdr:rowOff>
    </xdr:from>
    <xdr:to>
      <xdr:col>8</xdr:col>
      <xdr:colOff>286370</xdr:colOff>
      <xdr:row>0</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CODE OF ETHICS FIRE STANDARD</a:t>
          </a:r>
        </a:p>
        <a:p>
          <a:pPr algn="ctr"/>
          <a:r>
            <a:rPr lang="en-GB" sz="1800" b="1" baseline="0"/>
            <a:t>IMPLEMENTATION TOOL</a:t>
          </a:r>
          <a:endParaRPr lang="en-GB" sz="2000" b="1"/>
        </a:p>
      </xdr:txBody>
    </xdr:sp>
    <xdr:clientData/>
  </xdr:twoCellAnchor>
  <xdr:twoCellAnchor>
    <xdr:from>
      <xdr:col>7</xdr:col>
      <xdr:colOff>33129</xdr:colOff>
      <xdr:row>3</xdr:row>
      <xdr:rowOff>121960</xdr:rowOff>
    </xdr:from>
    <xdr:to>
      <xdr:col>12</xdr:col>
      <xdr:colOff>112436</xdr:colOff>
      <xdr:row>6</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0</xdr:row>
      <xdr:rowOff>0</xdr:rowOff>
    </xdr:from>
    <xdr:to>
      <xdr:col>1</xdr:col>
      <xdr:colOff>1828800</xdr:colOff>
      <xdr:row>1</xdr:row>
      <xdr:rowOff>50816</xdr:rowOff>
    </xdr:to>
    <xdr:pic>
      <xdr:nvPicPr>
        <xdr:cNvPr id="17" name="Picture 16">
          <a:extLst>
            <a:ext uri="{FF2B5EF4-FFF2-40B4-BE49-F238E27FC236}">
              <a16:creationId xmlns:a16="http://schemas.microsoft.com/office/drawing/2014/main" id="{D4F1723E-A6CF-4254-9ADD-6F1F21892E4F}"/>
            </a:ext>
            <a:ext uri="{147F2762-F138-4A5C-976F-8EAC2B608ADB}">
              <a16:predDERef xmlns:a16="http://schemas.microsoft.com/office/drawing/2014/main" pred="{86589369-F3B6-4D2D-AFBE-F0BFE4E675D4}"/>
            </a:ext>
          </a:extLst>
        </xdr:cNvPr>
        <xdr:cNvPicPr>
          <a:picLocks noChangeAspect="1"/>
        </xdr:cNvPicPr>
      </xdr:nvPicPr>
      <xdr:blipFill>
        <a:blip xmlns:r="http://schemas.openxmlformats.org/officeDocument/2006/relationships" r:embed="rId13"/>
        <a:stretch>
          <a:fillRect/>
        </a:stretch>
      </xdr:blipFill>
      <xdr:spPr>
        <a:xfrm>
          <a:off x="600075" y="0"/>
          <a:ext cx="1828800" cy="97474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3" totalsRowShown="0" headerRowDxfId="216" dataDxfId="214" headerRowBorderDxfId="215" tableBorderDxfId="213" totalsRowBorderDxfId="212">
  <tableColumns count="8">
    <tableColumn id="1" xr3:uid="{D6F7D6F8-E727-4E81-B3E7-5F643C5F63BD}" name="A fire and rescue service must:_x000a_i. Adopt and embed the Core Code to demonstrate that the service is fully committed and compliant at both an individual and corporate level" dataDxfId="211"/>
    <tableColumn id="2" xr3:uid="{0D1441E6-D5DC-44E1-B017-C9AC07ABEFB6}" name="Priority" dataDxfId="210"/>
    <tableColumn id="3" xr3:uid="{711D3D35-E45F-4699-A8AB-CD5D7824C884}" name="Impact" dataDxfId="209"/>
    <tableColumn id="4" xr3:uid="{DB77F1FA-84F5-43D8-BAA3-10663E50A68B}" name="Compliance" dataDxfId="208">
      <calculatedColumnFormula>IF(COUNTIF(D3:D50,"Non Compliant")&gt;0,"Non Compliant",IF(COUNTIF(D3:D50,"Partially Compliant")&gt;0,"Partially Compliant","Fully Compliant"))</calculatedColumnFormula>
    </tableColumn>
    <tableColumn id="5" xr3:uid="{07B139BB-FB53-4675-82EE-60FAAD67DAC0}" name="Work assigned to" dataDxfId="207"/>
    <tableColumn id="6" xr3:uid="{6E20B333-2265-4245-BAC8-D7352FA772BE}" name="Projected date for completion" dataDxfId="206"/>
    <tableColumn id="7" xr3:uid="{E4672199-92C8-47C4-9B27-283E8CCCF8BD}" name="Description of work needing to be done" dataDxfId="205"/>
    <tableColumn id="8" xr3:uid="{59AAAE0C-969C-4105-8535-3E65C413EBA2}" name="Evidence of Compliance" dataDxfId="20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12" dataDxfId="10" headerRowBorderDxfId="11" tableBorderDxfId="9" totalsRowBorderDxfId="8">
  <autoFilter ref="A1:H12" xr:uid="{3CF12713-E1DC-4042-A595-A161AA9BAFD5}"/>
  <tableColumns count="8">
    <tableColumn id="1" xr3:uid="{BD1DCD0D-9A1F-47FB-9686-08977129CF74}" name="A fire and rescue service should:_x000a_i. Designate a senior leader who is responsible for promoting the Core Code throughout the service and ensuring that all those who work for, or on behalf of, the service understand its contents and what is expected of the" dataDxfId="7"/>
    <tableColumn id="2" xr3:uid="{5041C8F8-5705-4ACD-A552-69E0565E3234}" name="Priority" dataDxfId="6"/>
    <tableColumn id="3" xr3:uid="{C59B8678-715C-4CEB-83B3-A3496FE30CFE}" name="Impact" dataDxfId="5"/>
    <tableColumn id="4" xr3:uid="{02340F3A-439E-4129-AE65-CF1151C1AF5B}" name="Compliance" dataDxfId="4">
      <calculatedColumnFormula>IF(COUNTIF(D3:D50,"Non Compliant")&gt;0,"Non Compliant",IF(COUNTIF(D3:D50,"Partially Compliant")&gt;0,"Partially Compliant","Fully Compliant"))</calculatedColumnFormula>
    </tableColumn>
    <tableColumn id="5" xr3:uid="{5EE15833-E80D-412C-A7C4-5A88ECCB24D6}" name="Work assigned to" dataDxfId="3"/>
    <tableColumn id="6" xr3:uid="{8CA4DC95-DBA2-4C41-B067-5F7C8CC75C5E}" name="Projected date for completion" dataDxfId="2"/>
    <tableColumn id="7" xr3:uid="{E9285546-EBA5-475F-9818-B88033912E81}" name="Description of work needing to be done" dataDxfId="1"/>
    <tableColumn id="8" xr3:uid="{BBE6DD71-6000-4FD9-961A-2717A399120C}" name="Evidence of Compli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194" dataDxfId="192" headerRowBorderDxfId="193" tableBorderDxfId="191" totalsRowBorderDxfId="190">
  <autoFilter ref="A1:G12" xr:uid="{5A30A0DF-7076-4884-8122-D7A248085FB4}"/>
  <tableColumns count="7">
    <tableColumn id="1" xr3:uid="{CC71243E-5FD8-4265-A5E8-61AB93FAE605}" name="ii. Ensure the attitudes, professional behaviours and conduct described within the core code are reflected in its decision-making, policies, procedures, processes, and associated guidance that govern how the service manages and supports its workforce" dataDxfId="189"/>
    <tableColumn id="2" xr3:uid="{C569FC8F-3305-408D-A6B5-32FB31447DFA}" name="Priority" dataDxfId="188"/>
    <tableColumn id="3" xr3:uid="{C560D761-CD11-46ED-B34D-322A0F5A5486}" name="Impact" dataDxfId="187"/>
    <tableColumn id="4" xr3:uid="{1FD61E97-DFDF-41D8-9C0D-42461F747643}" name="Compliance" dataDxfId="186">
      <calculatedColumnFormula>IF(COUNTIF(D3:D50,"Non Compliant")&gt;0,"Non Compliant",IF(COUNTIF(D3:D50,"Partially Compliant")&gt;0,"Partially Compliant","Fully Compliant"))</calculatedColumnFormula>
    </tableColumn>
    <tableColumn id="5" xr3:uid="{CB0DC206-C95D-49AA-8331-9E1F6B58B161}" name="Work assigned to" dataDxfId="185"/>
    <tableColumn id="6" xr3:uid="{DE7AAE90-1CA9-442F-ACCA-1BB77E89A084}" name="Projected date for completion" dataDxfId="184"/>
    <tableColumn id="7" xr3:uid="{00236093-171D-476B-B9B3-7D057583008C}" name="Description of work needing to be done" dataDxfId="1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164" dataDxfId="163" tableBorderDxfId="162">
  <tableColumns count="8">
    <tableColumn id="1" xr3:uid="{D24E95F5-5FC7-48F5-901E-71A6E7717326}" name="iii. Provide training and support to all those who work for, or on behalf of, a service to achieve their understanding of the Core Code and an appreciation of their responsibilities in adhering to it" dataDxfId="161"/>
    <tableColumn id="2" xr3:uid="{37C2E8BE-99CF-41D6-B422-CD6B797FF304}" name="Priority" dataDxfId="160"/>
    <tableColumn id="3" xr3:uid="{89F11A9A-A7ED-4B06-B3B1-63FFE4D100DF}" name="Impact" dataDxfId="159"/>
    <tableColumn id="4" xr3:uid="{FD1641D6-E1C5-4633-86B0-EFB28287887C}" name="Compliance" dataDxfId="158">
      <calculatedColumnFormula>IF(COUNTIF(D3:D50,"Non Compliant")&gt;0,"Non Compliant",IF(COUNTIF(D3:D50,"Partially Compliant")&gt;0,"Partially Compliant","Fully Compliant"))</calculatedColumnFormula>
    </tableColumn>
    <tableColumn id="5" xr3:uid="{584A011F-D808-4E2D-813F-CE06397AD97D}" name="Work assigned to" dataDxfId="157"/>
    <tableColumn id="6" xr3:uid="{E0125C64-5D43-4750-A9BF-320A97BB2A88}" name="Projected date for completion" dataDxfId="156"/>
    <tableColumn id="7" xr3:uid="{F7E45963-6608-4EA7-AF15-FC3D4C328B3B}" name="Description of work needing to be done" dataDxfId="155"/>
    <tableColumn id="8" xr3:uid="{B83CB38B-639C-4B95-8C66-84437C26022E}" name="Evidence of Compliance" dataDxfId="154"/>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144" dataDxfId="142" headerRowBorderDxfId="143" tableBorderDxfId="141" totalsRowBorderDxfId="140">
  <autoFilter ref="A1:H12" xr:uid="{3CF12713-E1DC-4042-A595-A161AA9BAFD5}"/>
  <tableColumns count="8">
    <tableColumn id="1" xr3:uid="{4097D040-8181-40FE-8F4C-BB2A4A6D0B47}" name="iv. Not detract from the Core Code" dataDxfId="139"/>
    <tableColumn id="2" xr3:uid="{95E9F0E7-8742-4577-BAE2-A99DF2365F62}" name="Priority" dataDxfId="138"/>
    <tableColumn id="3" xr3:uid="{56C71826-1E47-4FB9-A98C-FDBBFA777A91}" name="Impact" dataDxfId="137"/>
    <tableColumn id="4" xr3:uid="{661CEB2A-4F8D-42E6-94D3-89A4A2625D99}" name="Compliance" dataDxfId="136">
      <calculatedColumnFormula>IF(COUNTIF(D3:D50,"Non Compliant")&gt;0,"Non Compliant",IF(COUNTIF(D3:D50,"Partially Compliant")&gt;0,"Partially Compliant","Fully Compliant"))</calculatedColumnFormula>
    </tableColumn>
    <tableColumn id="5" xr3:uid="{C48C0D03-C90A-4DF9-B9BB-350FBBCEF464}" name="Work assigned to" dataDxfId="135"/>
    <tableColumn id="6" xr3:uid="{8BAF97BC-6396-48DA-94D1-30A85AC1A838}" name="Projected date for completion" dataDxfId="134"/>
    <tableColumn id="7" xr3:uid="{B028F557-8B01-4364-A6DB-CB486213C76C}" name="Description of work needing to be done" dataDxfId="133"/>
    <tableColumn id="8" xr3:uid="{C9AF09B5-3F1F-408F-A0C4-053F8EDDF04F}" name="Evidence of Compliance" dataDxfId="1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122" dataDxfId="120" headerRowBorderDxfId="121" tableBorderDxfId="119" totalsRowBorderDxfId="118">
  <autoFilter ref="A1:H12" xr:uid="{3CF12713-E1DC-4042-A595-A161AA9BAFD5}"/>
  <tableColumns count="8">
    <tableColumn id="1" xr3:uid="{D218B91B-550B-4D35-A882-38701708192D}" name="Those who lead services and those who work for, or on behalf of, the service must: _x000a_i. Understand, respect, and follow the principles of the Core Code and demonstrate this by their commitment to it and their responsibility for upholding it" dataDxfId="117"/>
    <tableColumn id="2" xr3:uid="{166D8C3B-79B1-4340-B2C4-EED243ADF177}" name="Priority" dataDxfId="116"/>
    <tableColumn id="3" xr3:uid="{21DBE1EA-083E-4AC1-81B7-6553E83D05F3}" name="Impact" dataDxfId="115"/>
    <tableColumn id="4" xr3:uid="{D6986B9E-027F-4D1D-8988-1EEFDA4F7BDD}" name="Compliance" dataDxfId="114">
      <calculatedColumnFormula>IF(COUNTIF(D3:D50,"Non Compliant")&gt;0,"Non Compliant",IF(COUNTIF(D3:D50,"Partially Compliant")&gt;0,"Partially Compliant","Fully Compliant"))</calculatedColumnFormula>
    </tableColumn>
    <tableColumn id="5" xr3:uid="{BBE8C6D4-5951-420F-8E6A-DFF1C597ECC8}" name="Work assigned to" dataDxfId="113"/>
    <tableColumn id="6" xr3:uid="{9957A2B3-CD88-4EA7-9191-B5CE60E66421}" name="Projected date for completion" dataDxfId="112"/>
    <tableColumn id="7" xr3:uid="{6ECA12D3-6F96-44EE-A042-33F062519FC3}" name="Description of work needing to be done" dataDxfId="111"/>
    <tableColumn id="8" xr3:uid="{888F4CC2-0AAC-4406-AF97-9A475C3F9FFF}" name="Evidence of Compliance" dataDxfId="1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100" dataDxfId="98" headerRowBorderDxfId="99" tableBorderDxfId="97" totalsRowBorderDxfId="96">
  <autoFilter ref="A1:H12" xr:uid="{3CF12713-E1DC-4042-A595-A161AA9BAFD5}"/>
  <tableColumns count="8">
    <tableColumn id="1" xr3:uid="{3A872D1F-A2A9-44CB-8E50-33958C765656}" name="ii. Conduct themselves in accordance with the Core Code" dataDxfId="95"/>
    <tableColumn id="2" xr3:uid="{BDE76DF8-B202-4CB5-8EF0-792DAA3BE78C}" name="Priority" dataDxfId="94"/>
    <tableColumn id="3" xr3:uid="{150D7184-FC04-426D-A17C-9026EDFDB86A}" name="Impact" dataDxfId="93"/>
    <tableColumn id="4" xr3:uid="{299C91EC-3524-4E7B-B1E1-D398D6CF4560}" name="Compliance" dataDxfId="92">
      <calculatedColumnFormula>IF(COUNTIF(D3:D50,"Non Compliant")&gt;0,"Non Compliant",IF(COUNTIF(D3:D50,"Partially Compliant")&gt;0,"Partially Compliant","Fully Compliant"))</calculatedColumnFormula>
    </tableColumn>
    <tableColumn id="5" xr3:uid="{FB037CB6-E0BE-4402-9B7A-2662756E3EED}" name="Work assigned to" dataDxfId="91"/>
    <tableColumn id="6" xr3:uid="{6BDBC66A-F628-4DC4-9237-B4968BBE0DBE}" name="Projected date for completion" dataDxfId="90"/>
    <tableColumn id="7" xr3:uid="{0886FBD4-98D3-4301-8DD5-7710F2B3739B}" name="Description of work needing to be done" dataDxfId="89"/>
    <tableColumn id="8" xr3:uid="{774C8EB9-D328-4C26-A61C-181189FE20B8}" name="Evidence of Compliance" dataDxfId="8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78" dataDxfId="76" headerRowBorderDxfId="77" tableBorderDxfId="75" totalsRowBorderDxfId="74">
  <autoFilter ref="A1:H12" xr:uid="{3CF12713-E1DC-4042-A595-A161AA9BAFD5}"/>
  <tableColumns count="8">
    <tableColumn id="1" xr3:uid="{CFF3F8FB-F7A0-4522-964D-22641C1819E5}" name="Those responsible for the governance of fire and rescue services, whilst complying with their own ethical codes must:_x000a_i. hold the Chief Fire Officer to account for the implementation of the Core Code at a local level" dataDxfId="73"/>
    <tableColumn id="2" xr3:uid="{BA3D16EA-74B7-4614-A673-B3DE08B154F8}" name="Priority" dataDxfId="72"/>
    <tableColumn id="3" xr3:uid="{62728A32-AF84-4C70-8392-B3418DD8A8A0}" name="Impact" dataDxfId="71"/>
    <tableColumn id="4" xr3:uid="{79879EFD-CB0C-492C-B36A-AEFADF73BA53}" name="Compliance" dataDxfId="70">
      <calculatedColumnFormula>IF(COUNTIF(D3:D50,"Non Compliant")&gt;0,"Non Compliant",IF(COUNTIF(D3:D50,"Partially Compliant")&gt;0,"Partially Compliant","Fully Compliant"))</calculatedColumnFormula>
    </tableColumn>
    <tableColumn id="5" xr3:uid="{7840CCE3-523C-4655-B9AF-67A1F2AE9DC7}" name="Work assigned to" dataDxfId="69"/>
    <tableColumn id="6" xr3:uid="{8E2DD7FD-EF42-4319-9325-63A23055BB36}" name="Projected date for completion" dataDxfId="68"/>
    <tableColumn id="7" xr3:uid="{D7C28EB5-DD64-4ADA-BF6A-0C864EB061F4}" name="Description of work needing to be done" dataDxfId="67"/>
    <tableColumn id="8" xr3:uid="{790730B9-60F1-4090-B1A5-D24F4005C216}" name="Evidence of Compliance" dataDxfId="66"/>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56" dataDxfId="54" headerRowBorderDxfId="55" tableBorderDxfId="53" totalsRowBorderDxfId="52">
  <autoFilter ref="A1:H12" xr:uid="{3CF12713-E1DC-4042-A595-A161AA9BAFD5}"/>
  <tableColumns count="8">
    <tableColumn id="1" xr3:uid="{E6B96B4F-17AD-4373-8919-F01DE883C874}" name="ii. Play a proactive role in challenging behaviour inconsistent with the Core Code" dataDxfId="51"/>
    <tableColumn id="2" xr3:uid="{387129E5-8910-4D75-9847-DC3097452C69}" name="Priority" dataDxfId="50"/>
    <tableColumn id="3" xr3:uid="{E9CCBFDB-E024-454A-92BA-700B84F312A6}" name="Impact" dataDxfId="49"/>
    <tableColumn id="4" xr3:uid="{436248BC-7BF3-4B9B-8102-3CDF11D3E380}" name="Compliance" dataDxfId="48">
      <calculatedColumnFormula>IF(COUNTIF(D3:D50,"Non Compliant")&gt;0,"Non Compliant",IF(COUNTIF(D3:D50,"Partially Compliant")&gt;0,"Partially Compliant","Fully Compliant"))</calculatedColumnFormula>
    </tableColumn>
    <tableColumn id="5" xr3:uid="{AF8791CB-14C0-4B18-83CE-9005DB722E79}" name="Work assigned to" dataDxfId="47"/>
    <tableColumn id="6" xr3:uid="{BB3255AF-AD00-42A3-9538-B18905477F17}" name="Projected date for completion" dataDxfId="46"/>
    <tableColumn id="7" xr3:uid="{502A6AD2-7C9F-49AB-8705-9B71E4A9D5B0}" name="Description of work needing to be done" dataDxfId="45"/>
    <tableColumn id="8" xr3:uid="{69F9EB2B-3E33-4098-9E4A-BF26137FC127}" name="Evidence of Compliance" dataDxfId="4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34" dataDxfId="32" headerRowBorderDxfId="33" tableBorderDxfId="31" totalsRowBorderDxfId="30">
  <autoFilter ref="A1:H12" xr:uid="{3CF12713-E1DC-4042-A595-A161AA9BAFD5}"/>
  <tableColumns count="8">
    <tableColumn id="1" xr3:uid="{08AC25F6-8908-497A-8F87-B202493D77C4}" name="iii. Ensure strategies, policies and performance measures are in place to promote and embed a positive and inclusive culture" dataDxfId="29"/>
    <tableColumn id="2" xr3:uid="{CFA2B752-B4DB-4373-8494-D2453FF24F6D}" name="Priority" dataDxfId="28"/>
    <tableColumn id="3" xr3:uid="{B4D5222A-DE19-4321-8A97-DB2BA479436D}" name="Impact" dataDxfId="27"/>
    <tableColumn id="4" xr3:uid="{7D5DDBCA-B38D-4E41-8D58-39C624998731}" name="Compliance" dataDxfId="26">
      <calculatedColumnFormula>IF(COUNTIF(D3:D50,"Non Compliant")&gt;0,"Non Compliant",IF(COUNTIF(D3:D50,"Partially Compliant")&gt;0,"Partially Compliant","Fully Compliant"))</calculatedColumnFormula>
    </tableColumn>
    <tableColumn id="5" xr3:uid="{29EA3BB8-27B6-4AF4-9E7D-1A431F928F22}" name="Work assigned to" dataDxfId="25"/>
    <tableColumn id="6" xr3:uid="{4500AF78-9D2C-46C6-9478-42F70B08FF7D}" name="Projected date for completion" dataDxfId="24"/>
    <tableColumn id="7" xr3:uid="{55BF8418-7F30-495F-97D1-73D82DE3BB5D}" name="Description of work needing to be done" dataDxfId="23"/>
    <tableColumn id="8" xr3:uid="{9BB72DA0-667B-47E4-9DF1-F2F72093F5AF}" name="Evidence of Compliance" dataDxfId="2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M31"/>
  <sheetViews>
    <sheetView topLeftCell="B1" workbookViewId="0">
      <selection activeCell="O19" sqref="O19"/>
    </sheetView>
  </sheetViews>
  <sheetFormatPr defaultRowHeight="14.5" x14ac:dyDescent="0.35"/>
  <cols>
    <col min="1" max="1" width="11.81640625" customWidth="1"/>
    <col min="2" max="2" width="18" customWidth="1"/>
    <col min="3" max="3" width="21" customWidth="1"/>
    <col min="4" max="4" width="17.453125" customWidth="1"/>
    <col min="5" max="23" width="10" customWidth="1"/>
  </cols>
  <sheetData>
    <row r="1" spans="1:13" x14ac:dyDescent="0.35">
      <c r="A1" s="1" t="s">
        <v>0</v>
      </c>
      <c r="B1" s="1" t="s">
        <v>1</v>
      </c>
      <c r="C1" s="1" t="s">
        <v>2</v>
      </c>
    </row>
    <row r="2" spans="1:13" x14ac:dyDescent="0.35">
      <c r="A2" t="s">
        <v>3</v>
      </c>
      <c r="B2" t="s">
        <v>3</v>
      </c>
      <c r="C2" t="s">
        <v>4</v>
      </c>
    </row>
    <row r="3" spans="1:13" x14ac:dyDescent="0.35">
      <c r="A3" t="s">
        <v>5</v>
      </c>
      <c r="B3" t="s">
        <v>5</v>
      </c>
      <c r="C3" t="s">
        <v>6</v>
      </c>
    </row>
    <row r="4" spans="1:13" x14ac:dyDescent="0.35">
      <c r="A4" t="s">
        <v>7</v>
      </c>
      <c r="B4" t="s">
        <v>7</v>
      </c>
      <c r="C4" t="s">
        <v>8</v>
      </c>
    </row>
    <row r="7" spans="1:13" x14ac:dyDescent="0.35">
      <c r="D7" s="3" t="s">
        <v>9</v>
      </c>
      <c r="E7" s="3" t="s">
        <v>10</v>
      </c>
      <c r="F7" s="3" t="s">
        <v>11</v>
      </c>
      <c r="G7" s="3" t="s">
        <v>12</v>
      </c>
      <c r="H7" s="3" t="s">
        <v>13</v>
      </c>
      <c r="I7" s="3" t="s">
        <v>14</v>
      </c>
      <c r="J7" s="3" t="s">
        <v>15</v>
      </c>
      <c r="K7" s="3" t="s">
        <v>16</v>
      </c>
      <c r="L7" s="3" t="s">
        <v>17</v>
      </c>
      <c r="M7" s="3" t="s">
        <v>18</v>
      </c>
    </row>
    <row r="8" spans="1:13" x14ac:dyDescent="0.35">
      <c r="D8" s="4">
        <f>IF('Criteria 1'!$D$2="Fully Compliant",1,IF('Criteria 1'!$D$2="Partially Compliant",2,IF('Criteria 1'!$D$2="Non Compliant",3,0)))</f>
        <v>1</v>
      </c>
      <c r="E8" s="4">
        <f>IF('Criteria 2'!$D$2="Fully Compliant",1,IF('Criteria 2'!$D$2="Partially Compliant",2,IF('Criteria 2'!$D$2="Non Compliant",3,0)))</f>
        <v>1</v>
      </c>
      <c r="F8" s="4">
        <f>IF('Criteria 3'!$D$2="Fully Compliant",1,IF('Criteria 3'!$D$2="Partially Compliant",2,IF('Criteria 3'!$D$2="Non Compliant",3,0)))</f>
        <v>1</v>
      </c>
      <c r="G8" s="4">
        <f>IF('Criteria 4'!$D$2="Fully Compliant",1,IF('Criteria 4'!$D$2="Partially Compliant",2,IF('Criteria 4'!$D$2="Non Compliant",3,0)))</f>
        <v>1</v>
      </c>
      <c r="H8" s="4">
        <f>IF('Criteria 5'!$D$2="Fully Compliant",1,IF('Criteria 5'!$D$2="Partially Compliant",2,IF('Criteria 5'!$D$2="Non Compliant",3,0)))</f>
        <v>1</v>
      </c>
      <c r="I8" s="4">
        <f>IF('Criteria 6'!$D$2="Fully Compliant",1,IF('Criteria 6'!$D$2="Partially Compliant",2,IF('Criteria 6'!$D$2="Non Compliant",3,0)))</f>
        <v>1</v>
      </c>
      <c r="J8" s="4">
        <f>IF('Criteria 7'!$D$2="Fully Compliant",1,IF('Criteria 7'!$D$2="Partially Compliant",2,IF('Criteria 7'!$D$2="Non Compliant",3,0)))</f>
        <v>1</v>
      </c>
      <c r="K8" s="4">
        <f>IF('Criteria 8'!$D$2="Fully Compliant",1,IF('Criteria 8'!$D$2="Partially Compliant",2,IF('Criteria 8'!$D$2="Non Compliant",3,0)))</f>
        <v>1</v>
      </c>
      <c r="L8" s="4">
        <f>IF('Criteria 9'!$D$2="Fully Compliant",1,IF('Criteria 9'!$D$2="Partially Compliant",2,IF('Criteria 9'!$D$2="Non Compliant",3,0)))</f>
        <v>1</v>
      </c>
      <c r="M8" s="4">
        <f>IF('Criteria 10'!$D$2="Fully Compliant",1,IF('Criteria 10'!$D$2="Partially Compliant",2,IF('Criteria 10'!$D$2="Non Compliant",3,0)))</f>
        <v>1</v>
      </c>
    </row>
    <row r="9" spans="1:13" x14ac:dyDescent="0.35">
      <c r="A9" s="20"/>
      <c r="B9" s="21"/>
      <c r="C9" s="21"/>
      <c r="D9" s="21"/>
      <c r="E9" s="21"/>
      <c r="F9" s="21"/>
      <c r="G9" s="21"/>
    </row>
    <row r="10" spans="1:13" x14ac:dyDescent="0.35">
      <c r="A10" s="20"/>
      <c r="B10" s="21"/>
      <c r="C10" s="21"/>
      <c r="D10" s="22" t="s">
        <v>4</v>
      </c>
      <c r="E10" s="23">
        <f>COUNTIF($D$8:$W$8,1)</f>
        <v>10</v>
      </c>
      <c r="F10" s="21"/>
      <c r="G10" s="21"/>
    </row>
    <row r="11" spans="1:13" x14ac:dyDescent="0.35">
      <c r="A11" s="20"/>
      <c r="B11" s="21"/>
      <c r="C11" s="21"/>
      <c r="D11" s="22" t="s">
        <v>19</v>
      </c>
      <c r="E11" s="24">
        <f>COUNTIF($D$8:$W$8,2)</f>
        <v>0</v>
      </c>
      <c r="F11" s="21"/>
      <c r="G11" s="21"/>
    </row>
    <row r="12" spans="1:13" x14ac:dyDescent="0.35">
      <c r="A12" s="20"/>
      <c r="B12" s="21"/>
      <c r="C12" s="21"/>
      <c r="D12" s="22" t="s">
        <v>20</v>
      </c>
      <c r="E12" s="25">
        <f>COUNTIF($D$8:$W$8,3)</f>
        <v>0</v>
      </c>
      <c r="F12" s="21"/>
      <c r="G12" s="21"/>
    </row>
    <row r="13" spans="1:13" x14ac:dyDescent="0.35">
      <c r="A13" s="20"/>
      <c r="B13" s="21"/>
      <c r="C13" s="21"/>
      <c r="D13" s="21"/>
      <c r="E13" s="21"/>
      <c r="F13" s="21"/>
      <c r="G13" s="21"/>
    </row>
    <row r="14" spans="1:13" x14ac:dyDescent="0.35">
      <c r="A14" s="20"/>
      <c r="B14" s="21"/>
      <c r="C14" s="21"/>
      <c r="D14" s="21"/>
      <c r="E14" s="21"/>
      <c r="F14" s="21"/>
      <c r="G14" s="21"/>
    </row>
    <row r="15" spans="1:13" x14ac:dyDescent="0.35">
      <c r="A15" s="20"/>
      <c r="B15" s="21"/>
      <c r="C15" s="21"/>
      <c r="D15" s="21"/>
      <c r="E15" s="21"/>
      <c r="F15" s="21"/>
      <c r="G15" s="21"/>
    </row>
    <row r="16" spans="1:13" x14ac:dyDescent="0.35">
      <c r="A16" s="20"/>
      <c r="B16" s="21"/>
      <c r="C16" s="21"/>
      <c r="D16" s="21"/>
      <c r="E16" s="21"/>
      <c r="F16" s="21"/>
      <c r="G16" s="21"/>
    </row>
    <row r="17" spans="1:7" x14ac:dyDescent="0.35">
      <c r="A17" s="20"/>
      <c r="B17" s="21"/>
      <c r="C17" s="21"/>
      <c r="D17" s="21"/>
      <c r="E17" s="21"/>
      <c r="F17" s="21"/>
      <c r="G17" s="21"/>
    </row>
    <row r="18" spans="1:7" x14ac:dyDescent="0.35">
      <c r="A18" s="20"/>
      <c r="B18" s="21"/>
      <c r="C18" s="21"/>
      <c r="D18" s="21"/>
      <c r="E18" s="21"/>
      <c r="F18" s="21"/>
      <c r="G18" s="21"/>
    </row>
    <row r="19" spans="1:7" x14ac:dyDescent="0.35">
      <c r="A19" s="20"/>
      <c r="B19" s="21"/>
      <c r="C19" s="21"/>
      <c r="D19" s="21"/>
      <c r="E19" s="21"/>
      <c r="F19" s="21"/>
      <c r="G19" s="21"/>
    </row>
    <row r="20" spans="1:7" x14ac:dyDescent="0.35">
      <c r="A20" s="20"/>
      <c r="B20" s="21"/>
      <c r="C20" s="21"/>
      <c r="D20" s="21"/>
      <c r="E20" s="21"/>
      <c r="F20" s="21"/>
      <c r="G20" s="21"/>
    </row>
    <row r="21" spans="1:7" x14ac:dyDescent="0.35">
      <c r="A21" s="20"/>
      <c r="B21" s="21"/>
      <c r="C21" s="21"/>
      <c r="D21" s="21"/>
      <c r="E21" s="21"/>
      <c r="F21" s="21"/>
      <c r="G21" s="21"/>
    </row>
    <row r="22" spans="1:7" x14ac:dyDescent="0.35">
      <c r="A22" s="20"/>
      <c r="B22" s="21"/>
      <c r="C22" s="21"/>
      <c r="D22" s="21"/>
      <c r="E22" s="21"/>
      <c r="F22" s="21"/>
      <c r="G22" s="21"/>
    </row>
    <row r="23" spans="1:7" x14ac:dyDescent="0.35">
      <c r="A23" s="20"/>
      <c r="B23" s="21"/>
      <c r="C23" s="21"/>
      <c r="D23" s="21"/>
      <c r="E23" s="21"/>
      <c r="F23" s="21"/>
      <c r="G23" s="21"/>
    </row>
    <row r="24" spans="1:7" x14ac:dyDescent="0.35">
      <c r="A24" s="20"/>
      <c r="B24" s="21"/>
      <c r="C24" s="21"/>
      <c r="D24" s="21"/>
      <c r="E24" s="21"/>
      <c r="F24" s="21"/>
      <c r="G24" s="21"/>
    </row>
    <row r="25" spans="1:7" x14ac:dyDescent="0.35">
      <c r="A25" s="21"/>
      <c r="B25" s="21"/>
      <c r="C25" s="21"/>
      <c r="D25" s="21"/>
      <c r="E25" s="21"/>
      <c r="F25" s="21"/>
      <c r="G25" s="21"/>
    </row>
    <row r="26" spans="1:7" x14ac:dyDescent="0.35">
      <c r="A26" s="21"/>
      <c r="B26" s="21"/>
      <c r="C26" s="21"/>
      <c r="D26" s="21"/>
      <c r="E26" s="21"/>
      <c r="F26" s="21"/>
      <c r="G26" s="21"/>
    </row>
    <row r="27" spans="1:7" x14ac:dyDescent="0.35">
      <c r="A27" s="21"/>
      <c r="B27" s="21"/>
      <c r="C27" s="21"/>
      <c r="D27" s="21"/>
      <c r="E27" s="21"/>
      <c r="F27" s="21"/>
      <c r="G27" s="21"/>
    </row>
    <row r="28" spans="1:7" x14ac:dyDescent="0.35">
      <c r="A28" s="21"/>
      <c r="B28" s="21"/>
      <c r="C28" s="21"/>
      <c r="D28" s="21"/>
      <c r="E28" s="21"/>
      <c r="F28" s="21"/>
      <c r="G28" s="21"/>
    </row>
    <row r="29" spans="1:7" x14ac:dyDescent="0.35">
      <c r="A29" s="21"/>
      <c r="B29" s="21"/>
      <c r="C29" s="21"/>
      <c r="D29" s="21"/>
      <c r="E29" s="21"/>
      <c r="F29" s="21"/>
      <c r="G29" s="21"/>
    </row>
    <row r="30" spans="1:7" x14ac:dyDescent="0.35">
      <c r="A30" s="21"/>
      <c r="B30" s="21"/>
      <c r="C30" s="21"/>
      <c r="D30" s="21"/>
      <c r="E30" s="21"/>
      <c r="F30" s="21"/>
      <c r="G30" s="21"/>
    </row>
    <row r="31" spans="1:7" x14ac:dyDescent="0.35">
      <c r="A31" s="21"/>
      <c r="B31" s="21"/>
      <c r="C31" s="21"/>
      <c r="D31" s="21"/>
      <c r="E31" s="21"/>
      <c r="F31" s="21"/>
      <c r="G31" s="21"/>
    </row>
  </sheetData>
  <phoneticPr fontId="2"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selection activeCell="A2" sqref="A2"/>
    </sheetView>
  </sheetViews>
  <sheetFormatPr defaultColWidth="9" defaultRowHeight="18"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6" customHeight="1" x14ac:dyDescent="0.35">
      <c r="A1" s="32" t="s">
        <v>110</v>
      </c>
      <c r="B1" s="33" t="s">
        <v>0</v>
      </c>
      <c r="C1" s="33" t="s">
        <v>1</v>
      </c>
      <c r="D1" s="33" t="s">
        <v>2</v>
      </c>
      <c r="E1" s="33" t="s">
        <v>43</v>
      </c>
      <c r="F1" s="33" t="s">
        <v>44</v>
      </c>
      <c r="G1" s="47" t="s">
        <v>45</v>
      </c>
      <c r="H1" s="85" t="s">
        <v>46</v>
      </c>
    </row>
    <row r="2" spans="1:8" s="34" customFormat="1" ht="39.4" customHeight="1" x14ac:dyDescent="0.35">
      <c r="A2" s="35" t="s">
        <v>47</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111</v>
      </c>
      <c r="B3" s="38"/>
      <c r="C3" s="38"/>
      <c r="D3" s="39"/>
      <c r="E3" s="40"/>
      <c r="F3" s="41"/>
      <c r="G3" s="49"/>
      <c r="H3" s="75"/>
    </row>
    <row r="4" spans="1:8" ht="39.4" customHeight="1" x14ac:dyDescent="0.35">
      <c r="A4" s="37" t="s">
        <v>112</v>
      </c>
      <c r="B4" s="38"/>
      <c r="C4" s="38"/>
      <c r="D4" s="39"/>
      <c r="E4" s="40"/>
      <c r="F4" s="41"/>
      <c r="G4" s="49"/>
      <c r="H4" s="76"/>
    </row>
    <row r="5" spans="1:8" ht="39.4" customHeight="1" x14ac:dyDescent="0.35">
      <c r="A5" s="37" t="s">
        <v>113</v>
      </c>
      <c r="B5" s="38"/>
      <c r="C5" s="38"/>
      <c r="D5" s="39"/>
      <c r="E5" s="40"/>
      <c r="F5" s="41"/>
      <c r="G5" s="49"/>
      <c r="H5" s="75"/>
    </row>
    <row r="6" spans="1:8" ht="39.4" customHeight="1" x14ac:dyDescent="0.35">
      <c r="A6" s="37" t="s">
        <v>114</v>
      </c>
      <c r="B6" s="38"/>
      <c r="C6" s="38"/>
      <c r="D6" s="39"/>
      <c r="E6" s="40"/>
      <c r="F6" s="41"/>
      <c r="G6" s="49"/>
      <c r="H6" s="76"/>
    </row>
    <row r="7" spans="1:8" ht="39.4" customHeight="1" x14ac:dyDescent="0.35">
      <c r="A7" s="37" t="s">
        <v>115</v>
      </c>
      <c r="B7" s="38"/>
      <c r="C7" s="38"/>
      <c r="D7" s="39"/>
      <c r="E7" s="40"/>
      <c r="F7" s="41"/>
      <c r="G7" s="49"/>
      <c r="H7" s="75"/>
    </row>
    <row r="8" spans="1:8" ht="39.4" customHeight="1" x14ac:dyDescent="0.35">
      <c r="A8" s="37" t="s">
        <v>116</v>
      </c>
      <c r="B8" s="38"/>
      <c r="C8" s="38"/>
      <c r="D8" s="39"/>
      <c r="E8" s="40"/>
      <c r="F8" s="41"/>
      <c r="G8" s="49"/>
      <c r="H8" s="76"/>
    </row>
    <row r="9" spans="1:8" ht="39.4" customHeight="1" x14ac:dyDescent="0.35">
      <c r="A9" s="37" t="s">
        <v>117</v>
      </c>
      <c r="B9" s="38"/>
      <c r="C9" s="38"/>
      <c r="D9" s="39"/>
      <c r="E9" s="40"/>
      <c r="F9" s="41"/>
      <c r="G9" s="49"/>
      <c r="H9" s="75"/>
    </row>
    <row r="10" spans="1:8" ht="39.4" customHeight="1" x14ac:dyDescent="0.35">
      <c r="A10" s="37" t="s">
        <v>118</v>
      </c>
      <c r="B10" s="38"/>
      <c r="C10" s="38"/>
      <c r="D10" s="39"/>
      <c r="E10" s="40"/>
      <c r="F10" s="41"/>
      <c r="G10" s="49"/>
      <c r="H10" s="76"/>
    </row>
    <row r="11" spans="1:8" ht="39.4" customHeight="1" x14ac:dyDescent="0.35">
      <c r="A11" s="37" t="s">
        <v>119</v>
      </c>
      <c r="B11" s="38"/>
      <c r="C11" s="38"/>
      <c r="D11" s="39"/>
      <c r="E11" s="40"/>
      <c r="F11" s="41"/>
      <c r="G11" s="49"/>
      <c r="H11" s="83"/>
    </row>
    <row r="12" spans="1:8" ht="39.4" customHeight="1" x14ac:dyDescent="0.35">
      <c r="A12" s="42" t="s">
        <v>120</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87" priority="7" operator="equal">
      <formula>"Low"</formula>
    </cfRule>
    <cfRule type="cellIs" dxfId="86" priority="8" operator="equal">
      <formula>"Medium"</formula>
    </cfRule>
    <cfRule type="cellIs" dxfId="85" priority="9" operator="equal">
      <formula>"High"</formula>
    </cfRule>
  </conditionalFormatting>
  <conditionalFormatting sqref="C2:C12">
    <cfRule type="cellIs" dxfId="84" priority="4" operator="equal">
      <formula>"Low"</formula>
    </cfRule>
    <cfRule type="cellIs" dxfId="83" priority="5" operator="equal">
      <formula>"Medium"</formula>
    </cfRule>
    <cfRule type="cellIs" dxfId="8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9" customHeight="1" x14ac:dyDescent="0.35">
      <c r="A1" s="32" t="s">
        <v>38</v>
      </c>
      <c r="B1" s="33" t="s">
        <v>0</v>
      </c>
      <c r="C1" s="33" t="s">
        <v>1</v>
      </c>
      <c r="D1" s="33" t="s">
        <v>2</v>
      </c>
      <c r="E1" s="33" t="s">
        <v>43</v>
      </c>
      <c r="F1" s="33" t="s">
        <v>44</v>
      </c>
      <c r="G1" s="47" t="s">
        <v>45</v>
      </c>
      <c r="H1" s="85" t="s">
        <v>46</v>
      </c>
    </row>
    <row r="2" spans="1:8" s="34" customFormat="1" ht="39.4" customHeight="1" x14ac:dyDescent="0.35">
      <c r="A2" s="35" t="s">
        <v>47</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121</v>
      </c>
      <c r="B3" s="38"/>
      <c r="C3" s="38"/>
      <c r="D3" s="39"/>
      <c r="E3" s="40"/>
      <c r="F3" s="41"/>
      <c r="G3" s="49"/>
      <c r="H3" s="75"/>
    </row>
    <row r="4" spans="1:8" ht="39.4" customHeight="1" x14ac:dyDescent="0.35">
      <c r="A4" s="37" t="s">
        <v>122</v>
      </c>
      <c r="B4" s="38"/>
      <c r="C4" s="38"/>
      <c r="D4" s="39"/>
      <c r="E4" s="40"/>
      <c r="F4" s="41"/>
      <c r="G4" s="49"/>
      <c r="H4" s="76"/>
    </row>
    <row r="5" spans="1:8" ht="39.4" customHeight="1" x14ac:dyDescent="0.35">
      <c r="A5" s="37" t="s">
        <v>123</v>
      </c>
      <c r="B5" s="38"/>
      <c r="C5" s="38"/>
      <c r="D5" s="39"/>
      <c r="E5" s="40"/>
      <c r="F5" s="41"/>
      <c r="G5" s="49"/>
      <c r="H5" s="75"/>
    </row>
    <row r="6" spans="1:8" ht="39.4" customHeight="1" x14ac:dyDescent="0.35">
      <c r="A6" s="37" t="s">
        <v>124</v>
      </c>
      <c r="B6" s="38"/>
      <c r="C6" s="38"/>
      <c r="D6" s="39"/>
      <c r="E6" s="40"/>
      <c r="F6" s="41"/>
      <c r="G6" s="49"/>
      <c r="H6" s="76"/>
    </row>
    <row r="7" spans="1:8" ht="39.4" customHeight="1" x14ac:dyDescent="0.35">
      <c r="A7" s="37" t="s">
        <v>125</v>
      </c>
      <c r="B7" s="38"/>
      <c r="C7" s="38"/>
      <c r="D7" s="39"/>
      <c r="E7" s="40"/>
      <c r="F7" s="41"/>
      <c r="G7" s="49"/>
      <c r="H7" s="75"/>
    </row>
    <row r="8" spans="1:8" ht="39.4" customHeight="1" x14ac:dyDescent="0.35">
      <c r="A8" s="37" t="s">
        <v>126</v>
      </c>
      <c r="B8" s="38"/>
      <c r="C8" s="38"/>
      <c r="D8" s="39"/>
      <c r="E8" s="40"/>
      <c r="F8" s="41"/>
      <c r="G8" s="49"/>
      <c r="H8" s="76"/>
    </row>
    <row r="9" spans="1:8" ht="39.4" customHeight="1" x14ac:dyDescent="0.35">
      <c r="A9" s="37" t="s">
        <v>127</v>
      </c>
      <c r="B9" s="38"/>
      <c r="C9" s="38"/>
      <c r="D9" s="39"/>
      <c r="E9" s="40"/>
      <c r="F9" s="41"/>
      <c r="G9" s="49"/>
      <c r="H9" s="75"/>
    </row>
    <row r="10" spans="1:8" ht="39.4" customHeight="1" x14ac:dyDescent="0.35">
      <c r="A10" s="37" t="s">
        <v>128</v>
      </c>
      <c r="B10" s="38"/>
      <c r="C10" s="38"/>
      <c r="D10" s="39"/>
      <c r="E10" s="40"/>
      <c r="F10" s="41"/>
      <c r="G10" s="49"/>
      <c r="H10" s="76"/>
    </row>
    <row r="11" spans="1:8" ht="39.4" customHeight="1" x14ac:dyDescent="0.35">
      <c r="A11" s="37" t="s">
        <v>129</v>
      </c>
      <c r="B11" s="38"/>
      <c r="C11" s="38"/>
      <c r="D11" s="39"/>
      <c r="E11" s="40"/>
      <c r="F11" s="41"/>
      <c r="G11" s="49"/>
      <c r="H11" s="83"/>
    </row>
    <row r="12" spans="1:8" ht="39.4" customHeight="1" x14ac:dyDescent="0.35">
      <c r="A12" s="42" t="s">
        <v>130</v>
      </c>
      <c r="B12" s="43"/>
      <c r="C12" s="43"/>
      <c r="D12" s="44"/>
      <c r="E12" s="45"/>
      <c r="F12" s="46"/>
      <c r="G12" s="50"/>
      <c r="H12" s="76"/>
    </row>
  </sheetData>
  <conditionalFormatting sqref="B2:B12">
    <cfRule type="cellIs" dxfId="65" priority="7" operator="equal">
      <formula>"Low"</formula>
    </cfRule>
    <cfRule type="cellIs" dxfId="64" priority="8" operator="equal">
      <formula>"Medium"</formula>
    </cfRule>
    <cfRule type="cellIs" dxfId="63" priority="9" operator="equal">
      <formula>"High"</formula>
    </cfRule>
  </conditionalFormatting>
  <conditionalFormatting sqref="C2:C12">
    <cfRule type="cellIs" dxfId="62" priority="4" operator="equal">
      <formula>"Low"</formula>
    </cfRule>
    <cfRule type="cellIs" dxfId="61" priority="5" operator="equal">
      <formula>"Medium"</formula>
    </cfRule>
    <cfRule type="cellIs" dxfId="6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8.5" customHeight="1" x14ac:dyDescent="0.35">
      <c r="A1" s="32" t="s">
        <v>39</v>
      </c>
      <c r="B1" s="33" t="s">
        <v>0</v>
      </c>
      <c r="C1" s="33" t="s">
        <v>1</v>
      </c>
      <c r="D1" s="33" t="s">
        <v>2</v>
      </c>
      <c r="E1" s="33" t="s">
        <v>43</v>
      </c>
      <c r="F1" s="33" t="s">
        <v>44</v>
      </c>
      <c r="G1" s="47" t="s">
        <v>45</v>
      </c>
      <c r="H1" s="85" t="s">
        <v>46</v>
      </c>
    </row>
    <row r="2" spans="1:8" s="34" customFormat="1" ht="39.4" customHeight="1" x14ac:dyDescent="0.35">
      <c r="A2" s="35" t="s">
        <v>47</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131</v>
      </c>
      <c r="B3" s="38"/>
      <c r="C3" s="38"/>
      <c r="D3" s="39"/>
      <c r="E3" s="40"/>
      <c r="F3" s="41"/>
      <c r="G3" s="49"/>
      <c r="H3" s="75"/>
    </row>
    <row r="4" spans="1:8" ht="39.4" customHeight="1" x14ac:dyDescent="0.35">
      <c r="A4" s="37" t="s">
        <v>132</v>
      </c>
      <c r="B4" s="38"/>
      <c r="C4" s="38"/>
      <c r="D4" s="39"/>
      <c r="E4" s="40"/>
      <c r="F4" s="41"/>
      <c r="G4" s="49"/>
      <c r="H4" s="76"/>
    </row>
    <row r="5" spans="1:8" ht="39.4" customHeight="1" x14ac:dyDescent="0.35">
      <c r="A5" s="37" t="s">
        <v>133</v>
      </c>
      <c r="B5" s="38"/>
      <c r="C5" s="38"/>
      <c r="D5" s="39"/>
      <c r="E5" s="40"/>
      <c r="F5" s="41"/>
      <c r="G5" s="49"/>
      <c r="H5" s="75"/>
    </row>
    <row r="6" spans="1:8" ht="39.4" customHeight="1" x14ac:dyDescent="0.35">
      <c r="A6" s="37" t="s">
        <v>134</v>
      </c>
      <c r="B6" s="38"/>
      <c r="C6" s="38"/>
      <c r="D6" s="39"/>
      <c r="E6" s="40"/>
      <c r="F6" s="41"/>
      <c r="G6" s="49"/>
      <c r="H6" s="76"/>
    </row>
    <row r="7" spans="1:8" ht="39.4" customHeight="1" x14ac:dyDescent="0.35">
      <c r="A7" s="37" t="s">
        <v>135</v>
      </c>
      <c r="B7" s="38"/>
      <c r="C7" s="38"/>
      <c r="D7" s="39"/>
      <c r="E7" s="40"/>
      <c r="F7" s="41"/>
      <c r="G7" s="49"/>
      <c r="H7" s="75"/>
    </row>
    <row r="8" spans="1:8" ht="39.4" customHeight="1" x14ac:dyDescent="0.35">
      <c r="A8" s="37" t="s">
        <v>136</v>
      </c>
      <c r="B8" s="38"/>
      <c r="C8" s="38"/>
      <c r="D8" s="39"/>
      <c r="E8" s="40"/>
      <c r="F8" s="41"/>
      <c r="G8" s="49"/>
      <c r="H8" s="76"/>
    </row>
    <row r="9" spans="1:8" ht="39.4" customHeight="1" x14ac:dyDescent="0.35">
      <c r="A9" s="37" t="s">
        <v>137</v>
      </c>
      <c r="B9" s="38"/>
      <c r="C9" s="38"/>
      <c r="D9" s="39"/>
      <c r="E9" s="40"/>
      <c r="F9" s="41"/>
      <c r="G9" s="49"/>
      <c r="H9" s="75"/>
    </row>
    <row r="10" spans="1:8" ht="39.4" customHeight="1" x14ac:dyDescent="0.35">
      <c r="A10" s="37" t="s">
        <v>138</v>
      </c>
      <c r="B10" s="38"/>
      <c r="C10" s="38"/>
      <c r="D10" s="39"/>
      <c r="E10" s="40"/>
      <c r="F10" s="41"/>
      <c r="G10" s="49"/>
      <c r="H10" s="76"/>
    </row>
    <row r="11" spans="1:8" ht="39.4" customHeight="1" x14ac:dyDescent="0.35">
      <c r="A11" s="37" t="s">
        <v>139</v>
      </c>
      <c r="B11" s="38"/>
      <c r="C11" s="38"/>
      <c r="D11" s="39"/>
      <c r="E11" s="40"/>
      <c r="F11" s="41"/>
      <c r="G11" s="49"/>
      <c r="H11" s="83"/>
    </row>
    <row r="12" spans="1:8" ht="39.4" customHeight="1" x14ac:dyDescent="0.35">
      <c r="A12" s="42" t="s">
        <v>140</v>
      </c>
      <c r="B12" s="43"/>
      <c r="C12" s="43"/>
      <c r="D12" s="44"/>
      <c r="E12" s="45"/>
      <c r="F12" s="46"/>
      <c r="G12" s="50"/>
      <c r="H12" s="76"/>
    </row>
  </sheetData>
  <conditionalFormatting sqref="B2:B12">
    <cfRule type="cellIs" dxfId="43" priority="7" operator="equal">
      <formula>"Low"</formula>
    </cfRule>
    <cfRule type="cellIs" dxfId="42" priority="8" operator="equal">
      <formula>"Medium"</formula>
    </cfRule>
    <cfRule type="cellIs" dxfId="41" priority="9" operator="equal">
      <formula>"High"</formula>
    </cfRule>
  </conditionalFormatting>
  <conditionalFormatting sqref="C2:C12">
    <cfRule type="cellIs" dxfId="40" priority="4" operator="equal">
      <formula>"Low"</formula>
    </cfRule>
    <cfRule type="cellIs" dxfId="39" priority="5" operator="equal">
      <formula>"Medium"</formula>
    </cfRule>
    <cfRule type="cellIs" dxfId="3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71.5" customHeight="1" x14ac:dyDescent="0.35">
      <c r="A1" s="32" t="s">
        <v>141</v>
      </c>
      <c r="B1" s="33" t="s">
        <v>0</v>
      </c>
      <c r="C1" s="33" t="s">
        <v>1</v>
      </c>
      <c r="D1" s="33" t="s">
        <v>2</v>
      </c>
      <c r="E1" s="33" t="s">
        <v>43</v>
      </c>
      <c r="F1" s="33" t="s">
        <v>44</v>
      </c>
      <c r="G1" s="47" t="s">
        <v>45</v>
      </c>
      <c r="H1" s="85" t="s">
        <v>46</v>
      </c>
    </row>
    <row r="2" spans="1:8" s="34" customFormat="1" ht="39.4" customHeight="1" x14ac:dyDescent="0.35">
      <c r="A2" s="35" t="s">
        <v>47</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142</v>
      </c>
      <c r="B3" s="38"/>
      <c r="C3" s="38"/>
      <c r="D3" s="39"/>
      <c r="E3" s="40"/>
      <c r="F3" s="41"/>
      <c r="G3" s="49"/>
      <c r="H3" s="75"/>
    </row>
    <row r="4" spans="1:8" ht="39.4" customHeight="1" x14ac:dyDescent="0.35">
      <c r="A4" s="37" t="s">
        <v>143</v>
      </c>
      <c r="B4" s="38"/>
      <c r="C4" s="38"/>
      <c r="D4" s="39"/>
      <c r="E4" s="40"/>
      <c r="F4" s="41"/>
      <c r="G4" s="49"/>
      <c r="H4" s="76"/>
    </row>
    <row r="5" spans="1:8" ht="39.4" customHeight="1" x14ac:dyDescent="0.35">
      <c r="A5" s="37" t="s">
        <v>144</v>
      </c>
      <c r="B5" s="38"/>
      <c r="C5" s="38"/>
      <c r="D5" s="39"/>
      <c r="E5" s="40"/>
      <c r="F5" s="41"/>
      <c r="G5" s="49"/>
      <c r="H5" s="75"/>
    </row>
    <row r="6" spans="1:8" ht="39.4" customHeight="1" x14ac:dyDescent="0.35">
      <c r="A6" s="37" t="s">
        <v>145</v>
      </c>
      <c r="B6" s="38"/>
      <c r="C6" s="38"/>
      <c r="D6" s="39"/>
      <c r="E6" s="40"/>
      <c r="F6" s="41"/>
      <c r="G6" s="49"/>
      <c r="H6" s="76"/>
    </row>
    <row r="7" spans="1:8" ht="39.4" customHeight="1" x14ac:dyDescent="0.35">
      <c r="A7" s="37" t="s">
        <v>146</v>
      </c>
      <c r="B7" s="38"/>
      <c r="C7" s="38"/>
      <c r="D7" s="39"/>
      <c r="E7" s="40"/>
      <c r="F7" s="41"/>
      <c r="G7" s="49"/>
      <c r="H7" s="75"/>
    </row>
    <row r="8" spans="1:8" ht="39.4" customHeight="1" x14ac:dyDescent="0.35">
      <c r="A8" s="37" t="s">
        <v>147</v>
      </c>
      <c r="B8" s="38"/>
      <c r="C8" s="38"/>
      <c r="D8" s="39"/>
      <c r="E8" s="40"/>
      <c r="F8" s="41"/>
      <c r="G8" s="49"/>
      <c r="H8" s="76"/>
    </row>
    <row r="9" spans="1:8" ht="39.4" customHeight="1" x14ac:dyDescent="0.35">
      <c r="A9" s="37" t="s">
        <v>148</v>
      </c>
      <c r="B9" s="38"/>
      <c r="C9" s="38"/>
      <c r="D9" s="39"/>
      <c r="E9" s="40"/>
      <c r="F9" s="41"/>
      <c r="G9" s="49"/>
      <c r="H9" s="75"/>
    </row>
    <row r="10" spans="1:8" ht="39.4" customHeight="1" x14ac:dyDescent="0.35">
      <c r="A10" s="37" t="s">
        <v>149</v>
      </c>
      <c r="B10" s="38"/>
      <c r="C10" s="38"/>
      <c r="D10" s="39"/>
      <c r="E10" s="40"/>
      <c r="F10" s="41"/>
      <c r="G10" s="49"/>
      <c r="H10" s="76"/>
    </row>
    <row r="11" spans="1:8" ht="39.4" customHeight="1" x14ac:dyDescent="0.35">
      <c r="A11" s="37" t="s">
        <v>150</v>
      </c>
      <c r="B11" s="38"/>
      <c r="C11" s="38"/>
      <c r="D11" s="39"/>
      <c r="E11" s="40"/>
      <c r="F11" s="41"/>
      <c r="G11" s="49"/>
      <c r="H11" s="83"/>
    </row>
    <row r="12" spans="1:8" ht="39.4" customHeight="1" x14ac:dyDescent="0.35">
      <c r="A12" s="42" t="s">
        <v>151</v>
      </c>
      <c r="B12" s="43"/>
      <c r="C12" s="43"/>
      <c r="D12" s="44"/>
      <c r="E12" s="45"/>
      <c r="F12" s="46"/>
      <c r="G12" s="50"/>
      <c r="H12" s="76"/>
    </row>
  </sheetData>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workbookViewId="0"/>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1:L22"/>
  <sheetViews>
    <sheetView showGridLines="0" tabSelected="1" zoomScaleNormal="100" workbookViewId="0">
      <selection activeCell="B12" sqref="B12"/>
    </sheetView>
  </sheetViews>
  <sheetFormatPr defaultColWidth="9" defaultRowHeight="18" customHeight="1" x14ac:dyDescent="0.35"/>
  <cols>
    <col min="1" max="1" width="9" style="2"/>
    <col min="2" max="2" width="53.54296875" style="2" customWidth="1"/>
    <col min="3" max="11" width="8.7265625" style="2" customWidth="1"/>
    <col min="12" max="16384" width="9" style="2"/>
  </cols>
  <sheetData>
    <row r="1" spans="1:12" ht="72.75" customHeight="1" x14ac:dyDescent="0.35"/>
    <row r="2" spans="1:12" ht="18" customHeight="1" thickBot="1" x14ac:dyDescent="0.4"/>
    <row r="3" spans="1:12" ht="20.5" customHeight="1" thickTop="1" thickBot="1" x14ac:dyDescent="0.4">
      <c r="B3" s="105" t="s">
        <v>21</v>
      </c>
      <c r="C3" s="105"/>
      <c r="D3" s="105"/>
      <c r="E3" s="105"/>
      <c r="F3" s="105"/>
      <c r="G3" s="105"/>
      <c r="I3" s="95" t="s">
        <v>22</v>
      </c>
      <c r="J3" s="96"/>
      <c r="K3" s="96"/>
      <c r="L3" s="97"/>
    </row>
    <row r="4" spans="1:12" ht="20.5" customHeight="1" thickBot="1" x14ac:dyDescent="0.4">
      <c r="B4" s="19" t="s">
        <v>23</v>
      </c>
      <c r="C4" s="104"/>
      <c r="D4" s="104"/>
      <c r="E4" s="104"/>
      <c r="F4" s="104"/>
      <c r="G4" s="104"/>
      <c r="I4" s="98"/>
      <c r="J4" s="99"/>
      <c r="K4" s="99"/>
      <c r="L4" s="100"/>
    </row>
    <row r="5" spans="1:12" ht="20.5" customHeight="1" thickBot="1" x14ac:dyDescent="0.4">
      <c r="B5" s="19" t="s">
        <v>24</v>
      </c>
      <c r="C5" s="104"/>
      <c r="D5" s="104"/>
      <c r="E5" s="104"/>
      <c r="F5" s="104"/>
      <c r="G5" s="104"/>
      <c r="I5" s="98"/>
      <c r="J5" s="99"/>
      <c r="K5" s="99"/>
      <c r="L5" s="100"/>
    </row>
    <row r="6" spans="1:12" ht="20.5" customHeight="1" thickBot="1" x14ac:dyDescent="0.4">
      <c r="B6" s="19" t="s">
        <v>25</v>
      </c>
      <c r="C6" s="104"/>
      <c r="D6" s="104"/>
      <c r="E6" s="104"/>
      <c r="F6" s="104"/>
      <c r="G6" s="104"/>
      <c r="I6" s="98"/>
      <c r="J6" s="99"/>
      <c r="K6" s="99"/>
      <c r="L6" s="100"/>
    </row>
    <row r="7" spans="1:12" ht="20.5" customHeight="1" thickBot="1" x14ac:dyDescent="0.4">
      <c r="B7" s="19" t="s">
        <v>26</v>
      </c>
      <c r="C7" s="104"/>
      <c r="D7" s="104"/>
      <c r="E7" s="104"/>
      <c r="F7" s="104"/>
      <c r="G7" s="104"/>
      <c r="I7" s="101"/>
      <c r="J7" s="102"/>
      <c r="K7" s="102"/>
      <c r="L7" s="103"/>
    </row>
    <row r="8" spans="1:12" ht="18" customHeight="1" x14ac:dyDescent="0.35">
      <c r="B8" s="18"/>
      <c r="C8" s="18"/>
      <c r="D8"/>
    </row>
    <row r="9" spans="1:12" ht="18" customHeight="1" x14ac:dyDescent="0.35">
      <c r="A9" s="89" t="s">
        <v>27</v>
      </c>
      <c r="B9" s="89" t="s">
        <v>28</v>
      </c>
      <c r="C9" s="93" t="s">
        <v>0</v>
      </c>
      <c r="D9" s="93"/>
      <c r="E9" s="93"/>
      <c r="F9" s="94" t="s">
        <v>1</v>
      </c>
      <c r="G9" s="94"/>
      <c r="H9" s="94"/>
      <c r="I9" s="90" t="s">
        <v>2</v>
      </c>
      <c r="J9" s="91"/>
      <c r="K9" s="91"/>
      <c r="L9" s="92"/>
    </row>
    <row r="10" spans="1:12" s="5" customFormat="1" ht="31.15" customHeight="1" x14ac:dyDescent="0.35">
      <c r="A10" s="89"/>
      <c r="B10" s="89"/>
      <c r="C10" s="6" t="s">
        <v>7</v>
      </c>
      <c r="D10" s="7" t="s">
        <v>5</v>
      </c>
      <c r="E10" s="8" t="s">
        <v>3</v>
      </c>
      <c r="F10" s="6" t="s">
        <v>7</v>
      </c>
      <c r="G10" s="7" t="s">
        <v>5</v>
      </c>
      <c r="H10" s="8" t="s">
        <v>3</v>
      </c>
      <c r="I10" s="9" t="s">
        <v>4</v>
      </c>
      <c r="J10" s="10" t="s">
        <v>29</v>
      </c>
      <c r="K10" s="11" t="s">
        <v>8</v>
      </c>
      <c r="L10" s="14" t="s">
        <v>30</v>
      </c>
    </row>
    <row r="11" spans="1:12" ht="60" customHeight="1" x14ac:dyDescent="0.35">
      <c r="A11" s="3">
        <v>1</v>
      </c>
      <c r="B11" s="12" t="s">
        <v>31</v>
      </c>
      <c r="C11" s="16">
        <f>COUNTIF('Criteria 1'!$B$3:$B$50,"Low")</f>
        <v>0</v>
      </c>
      <c r="D11" s="16">
        <f>COUNTIF('Criteria 1'!$B$3:$B$50,"Medium")</f>
        <v>0</v>
      </c>
      <c r="E11" s="16">
        <f>COUNTIF('Criteria 1'!$B$3:$B$50,"High")</f>
        <v>0</v>
      </c>
      <c r="F11" s="17">
        <f>COUNTIF('Criteria 1'!$C$3:$C$50,"Low")</f>
        <v>0</v>
      </c>
      <c r="G11" s="17">
        <f>COUNTIF('Criteria 1'!$C$3:$C$50,"Medium")</f>
        <v>0</v>
      </c>
      <c r="H11" s="17">
        <f>COUNTIF('Criteria 1'!$C$3:$C$50,"High")</f>
        <v>0</v>
      </c>
      <c r="I11" s="15">
        <f>COUNTIF('Criteria 1'!$D$3:$D$50,"Fully Compliant")</f>
        <v>0</v>
      </c>
      <c r="J11" s="15">
        <f>COUNTIF('Criteria 1'!$D$3:$D$50,"Partially Compliant")</f>
        <v>0</v>
      </c>
      <c r="K11" s="15">
        <f>COUNTIF('Criteria 1'!$D$3:$D$50,"Non Compliant")</f>
        <v>0</v>
      </c>
      <c r="L11" s="13"/>
    </row>
    <row r="12" spans="1:12" ht="69.650000000000006" customHeight="1" x14ac:dyDescent="0.35">
      <c r="A12" s="3">
        <v>2</v>
      </c>
      <c r="B12" s="12" t="s">
        <v>32</v>
      </c>
      <c r="C12" s="16">
        <f>COUNTIF('Criteria 2'!$B$3:$B$50,"Low")</f>
        <v>0</v>
      </c>
      <c r="D12" s="16">
        <f>COUNTIF('Criteria 2'!$B$3:$B$50,"Medium")</f>
        <v>0</v>
      </c>
      <c r="E12" s="16">
        <f>COUNTIF('Criteria 2'!$B$3:$B$50,"High")</f>
        <v>0</v>
      </c>
      <c r="F12" s="17">
        <f>COUNTIF('Criteria 2'!$C$3:$C$50,"Low")</f>
        <v>0</v>
      </c>
      <c r="G12" s="17">
        <f>COUNTIF('Criteria 2'!$C$3:$C$50,"Medium")</f>
        <v>0</v>
      </c>
      <c r="H12" s="17">
        <f>COUNTIF('Criteria 2'!$C$3:$C$50,"High")</f>
        <v>0</v>
      </c>
      <c r="I12" s="15">
        <f>COUNTIF('Criteria 2'!$D$3:$D$50,"Fully Compliant")</f>
        <v>0</v>
      </c>
      <c r="J12" s="15">
        <f>COUNTIF('Criteria 2'!$D$3:$D$50,"Partially Compliant")</f>
        <v>0</v>
      </c>
      <c r="K12" s="15">
        <f>COUNTIF('Criteria 2'!$D$3:$D$50,"Non Compliant")</f>
        <v>0</v>
      </c>
      <c r="L12" s="13"/>
    </row>
    <row r="13" spans="1:12" ht="60" customHeight="1" x14ac:dyDescent="0.35">
      <c r="A13" s="3">
        <v>3</v>
      </c>
      <c r="B13" s="12" t="s">
        <v>33</v>
      </c>
      <c r="C13" s="16">
        <f>COUNTIF('Criteria 3'!$B$3:$B$50,"Low")</f>
        <v>0</v>
      </c>
      <c r="D13" s="16">
        <f>COUNTIF('Criteria 3'!$B$3:$B$50,"Medium")</f>
        <v>0</v>
      </c>
      <c r="E13" s="16">
        <f>COUNTIF('Criteria 3'!$B$3:$B$50,"High")</f>
        <v>0</v>
      </c>
      <c r="F13" s="17">
        <f>COUNTIF('Criteria 3'!$C$3:$C$50,"Low")</f>
        <v>0</v>
      </c>
      <c r="G13" s="17">
        <f>COUNTIF('Criteria 3'!$C$3:$C$50,"Medium")</f>
        <v>0</v>
      </c>
      <c r="H13" s="17">
        <f>COUNTIF('Criteria 3'!$C$3:$C$50,"High")</f>
        <v>0</v>
      </c>
      <c r="I13" s="15">
        <f>COUNTIF('Criteria 3'!$D$3:$D$50,"Fully Compliant")</f>
        <v>0</v>
      </c>
      <c r="J13" s="15">
        <f>COUNTIF('Criteria 3'!$D$3:$D$50,"Partially Compliant")</f>
        <v>0</v>
      </c>
      <c r="K13" s="15">
        <f>COUNTIF('Criteria 3'!$D$3:$D$50,"Non Compliant")</f>
        <v>0</v>
      </c>
      <c r="L13" s="13"/>
    </row>
    <row r="14" spans="1:12" ht="60" customHeight="1" x14ac:dyDescent="0.35">
      <c r="A14" s="3">
        <v>4</v>
      </c>
      <c r="B14" s="12" t="s">
        <v>34</v>
      </c>
      <c r="C14" s="16">
        <f>COUNTIF('Criteria 4'!$B$3:$B$50,"Low")</f>
        <v>0</v>
      </c>
      <c r="D14" s="16">
        <f>COUNTIF('Criteria 4'!$B$3:$B$50,"Medium")</f>
        <v>0</v>
      </c>
      <c r="E14" s="16">
        <f>COUNTIF('Criteria 4'!$B$3:$B$50,"High")</f>
        <v>0</v>
      </c>
      <c r="F14" s="17">
        <f>COUNTIF('Criteria 4'!$C$3:$C$50,"Low")</f>
        <v>0</v>
      </c>
      <c r="G14" s="17">
        <f>COUNTIF('Criteria 4'!$C$3:$C$50,"Medium")</f>
        <v>0</v>
      </c>
      <c r="H14" s="17">
        <f>COUNTIF('Criteria 4'!$C$3:$C$50,"High")</f>
        <v>0</v>
      </c>
      <c r="I14" s="15">
        <f>COUNTIF('Criteria 4'!$D$3:$D$50,"Fully Compliant")</f>
        <v>0</v>
      </c>
      <c r="J14" s="15">
        <f>COUNTIF('Criteria 4'!$D$3:$D$50,"Partially Compliant")</f>
        <v>0</v>
      </c>
      <c r="K14" s="15">
        <f>COUNTIF('Criteria 4'!$D$3:$D$50,"Non Compliant")</f>
        <v>0</v>
      </c>
      <c r="L14" s="13"/>
    </row>
    <row r="15" spans="1:12" ht="72" customHeight="1" x14ac:dyDescent="0.35">
      <c r="A15" s="3">
        <v>5</v>
      </c>
      <c r="B15" s="12" t="s">
        <v>35</v>
      </c>
      <c r="C15" s="16">
        <f>COUNTIF('Criteria 5'!$B$3:$B$50,"Low")</f>
        <v>0</v>
      </c>
      <c r="D15" s="16">
        <f>COUNTIF('Criteria 5'!$B$3:$B$50,"Medium")</f>
        <v>0</v>
      </c>
      <c r="E15" s="16">
        <f>COUNTIF('Criteria 5'!$B$3:$B$50,"High")</f>
        <v>0</v>
      </c>
      <c r="F15" s="17">
        <f>COUNTIF('Criteria 5'!$C$3:$C$50,"Low")</f>
        <v>0</v>
      </c>
      <c r="G15" s="17">
        <f>COUNTIF('Criteria 5'!$C$3:$C$50,"Medium")</f>
        <v>0</v>
      </c>
      <c r="H15" s="17">
        <f>COUNTIF('Criteria 5'!$C$3:$C$50,"High")</f>
        <v>0</v>
      </c>
      <c r="I15" s="15">
        <f>COUNTIF('Criteria 5'!$D$3:$D$50,"Fully Compliant")</f>
        <v>0</v>
      </c>
      <c r="J15" s="15">
        <f>COUNTIF('Criteria 5'!$D$3:$D$50,"Partially Compliant")</f>
        <v>0</v>
      </c>
      <c r="K15" s="15">
        <f>COUNTIF('Criteria 5'!$D$3:$D$50,"Non Compliant")</f>
        <v>0</v>
      </c>
      <c r="L15" s="13"/>
    </row>
    <row r="16" spans="1:12" ht="60" customHeight="1" x14ac:dyDescent="0.35">
      <c r="A16" s="3">
        <v>6</v>
      </c>
      <c r="B16" s="12" t="s">
        <v>36</v>
      </c>
      <c r="C16" s="16">
        <f>COUNTIF('Criteria 6'!$B$3:$B$50,"Low")</f>
        <v>0</v>
      </c>
      <c r="D16" s="16">
        <f>COUNTIF('Criteria 6'!$B$3:$B$50,"Medium")</f>
        <v>0</v>
      </c>
      <c r="E16" s="16">
        <f>COUNTIF('Criteria 6'!$B$3:$B$50,"High")</f>
        <v>0</v>
      </c>
      <c r="F16" s="17">
        <f>COUNTIF('Criteria 6'!$C$3:$C$50,"Low")</f>
        <v>0</v>
      </c>
      <c r="G16" s="17">
        <f>COUNTIF('Criteria 6'!$C$3:$C$50,"Medium")</f>
        <v>0</v>
      </c>
      <c r="H16" s="17">
        <f>COUNTIF('Criteria 6'!$C$3:$C$50,"High")</f>
        <v>0</v>
      </c>
      <c r="I16" s="15">
        <f>COUNTIF('Criteria 6'!$D$3:$D$50,"Fully Compliant")</f>
        <v>0</v>
      </c>
      <c r="J16" s="15">
        <f>COUNTIF('Criteria 6'!$D$3:$D$50,"Partially Compliant")</f>
        <v>0</v>
      </c>
      <c r="K16" s="15">
        <f>COUNTIF('Criteria 6'!$D$3:$D$50,"Non Compliant")</f>
        <v>0</v>
      </c>
      <c r="L16" s="13"/>
    </row>
    <row r="17" spans="1:12" ht="70" customHeight="1" x14ac:dyDescent="0.35">
      <c r="A17" s="3">
        <v>7</v>
      </c>
      <c r="B17" s="12" t="s">
        <v>37</v>
      </c>
      <c r="C17" s="16">
        <f>COUNTIF('Criteria 7'!$B$3:$B$50,"Low")</f>
        <v>0</v>
      </c>
      <c r="D17" s="16">
        <f>COUNTIF('Criteria 7'!$B$3:$B$50,"Medium")</f>
        <v>0</v>
      </c>
      <c r="E17" s="16">
        <f>COUNTIF('Criteria 7'!$B$3:$B$50,"High")</f>
        <v>0</v>
      </c>
      <c r="F17" s="17">
        <f>COUNTIF('Criteria 7'!$C$3:$C$50,"Low")</f>
        <v>0</v>
      </c>
      <c r="G17" s="17">
        <f>COUNTIF('Criteria 7'!$C$3:$C$50,"Medium")</f>
        <v>0</v>
      </c>
      <c r="H17" s="17">
        <f>COUNTIF('Criteria 7'!$C$3:$C$50,"High")</f>
        <v>0</v>
      </c>
      <c r="I17" s="15">
        <f>COUNTIF('Criteria 7'!$D$3:$D$50,"Fully Compliant")</f>
        <v>0</v>
      </c>
      <c r="J17" s="15">
        <f>COUNTIF('Criteria 7'!$D$3:$D$50,"Partially Compliant")</f>
        <v>0</v>
      </c>
      <c r="K17" s="15">
        <f>COUNTIF('Criteria 7'!$D$3:$D$50,"Non Compliant")</f>
        <v>0</v>
      </c>
      <c r="L17" s="13"/>
    </row>
    <row r="18" spans="1:12" ht="60" customHeight="1" x14ac:dyDescent="0.35">
      <c r="A18" s="3">
        <v>8</v>
      </c>
      <c r="B18" s="12" t="s">
        <v>38</v>
      </c>
      <c r="C18" s="16">
        <f>COUNTIF('Criteria 8'!$B$3:$B$50,"Low")</f>
        <v>0</v>
      </c>
      <c r="D18" s="16">
        <f>COUNTIF('Criteria 8'!$B$3:$B$50,"Medium")</f>
        <v>0</v>
      </c>
      <c r="E18" s="16">
        <f>COUNTIF('Criteria 8'!$B$3:$B$50,"High")</f>
        <v>0</v>
      </c>
      <c r="F18" s="17">
        <f>COUNTIF('Criteria 8'!$C$3:$C$50,"Low")</f>
        <v>0</v>
      </c>
      <c r="G18" s="17">
        <f>COUNTIF('Criteria 8'!$C$3:$C$50,"Medium")</f>
        <v>0</v>
      </c>
      <c r="H18" s="17">
        <f>COUNTIF('Criteria 8'!$C$3:$C$50,"High")</f>
        <v>0</v>
      </c>
      <c r="I18" s="15">
        <f>COUNTIF('Criteria 8'!$D$3:$D$50,"Fully Compliant")</f>
        <v>0</v>
      </c>
      <c r="J18" s="15">
        <f>COUNTIF('Criteria 8'!$D$3:$D$50,"Partially Compliant")</f>
        <v>0</v>
      </c>
      <c r="K18" s="15">
        <f>COUNTIF('Criteria 8'!$D$3:$D$50,"Non Compliant")</f>
        <v>0</v>
      </c>
      <c r="L18" s="13"/>
    </row>
    <row r="19" spans="1:12" ht="60" customHeight="1" x14ac:dyDescent="0.35">
      <c r="A19" s="3">
        <v>9</v>
      </c>
      <c r="B19" s="12" t="s">
        <v>39</v>
      </c>
      <c r="C19" s="16">
        <f>COUNTIF('Criteria 9'!$B$3:$B$50,"Low")</f>
        <v>0</v>
      </c>
      <c r="D19" s="16">
        <f>COUNTIF('Criteria 9'!$B$3:$B$50,"Medium")</f>
        <v>0</v>
      </c>
      <c r="E19" s="16">
        <f>COUNTIF('Criteria 9'!$B$3:$B$50,"High")</f>
        <v>0</v>
      </c>
      <c r="F19" s="17">
        <f>COUNTIF('Criteria 9'!$C$3:$C$50,"Low")</f>
        <v>0</v>
      </c>
      <c r="G19" s="17">
        <f>COUNTIF('Criteria 9'!$C$3:$C$50,"Medium")</f>
        <v>0</v>
      </c>
      <c r="H19" s="17">
        <f>COUNTIF('Criteria 9'!$C$3:$C$50,"High")</f>
        <v>0</v>
      </c>
      <c r="I19" s="15">
        <f>COUNTIF('Criteria 9'!$D$3:$D$50,"Fully Compliant")</f>
        <v>0</v>
      </c>
      <c r="J19" s="15">
        <f>COUNTIF('Criteria 9'!$D$3:$D$50,"Partially Compliant")</f>
        <v>0</v>
      </c>
      <c r="K19" s="15">
        <f>COUNTIF('Criteria 9'!$D$3:$D$50,"Non Compliant")</f>
        <v>0</v>
      </c>
      <c r="L19" s="13"/>
    </row>
    <row r="20" spans="1:12" ht="70" customHeight="1" thickBot="1" x14ac:dyDescent="0.4">
      <c r="A20" s="3">
        <v>10</v>
      </c>
      <c r="B20" s="12" t="s">
        <v>40</v>
      </c>
      <c r="C20" s="16">
        <f>COUNTIF('Criteria 10'!$B$3:$B$50,"Low")</f>
        <v>0</v>
      </c>
      <c r="D20" s="16">
        <f>COUNTIF('Criteria 10'!$B$3:$B$50,"Medium")</f>
        <v>0</v>
      </c>
      <c r="E20" s="16">
        <f>COUNTIF('Criteria 10'!$B$3:$B$50,"High")</f>
        <v>0</v>
      </c>
      <c r="F20" s="17">
        <f>COUNTIF('Criteria 10'!$C$3:$C$50,"Low")</f>
        <v>0</v>
      </c>
      <c r="G20" s="17">
        <f>COUNTIF('Criteria 10'!$C$3:$C$50,"Medium")</f>
        <v>0</v>
      </c>
      <c r="H20" s="17">
        <f>COUNTIF('Criteria 10'!$C$3:$C$50,"High")</f>
        <v>0</v>
      </c>
      <c r="I20" s="15">
        <f>COUNTIF('Criteria 10'!$D$3:$D$50,"Fully Compliant")</f>
        <v>0</v>
      </c>
      <c r="J20" s="15">
        <f>COUNTIF('Criteria 10'!$D$3:$D$50,"Partially Compliant")</f>
        <v>0</v>
      </c>
      <c r="K20" s="15">
        <f>COUNTIF('Criteria 10'!$D$3:$D$50,"Non Compliant")</f>
        <v>0</v>
      </c>
      <c r="L20" s="13"/>
    </row>
    <row r="21" spans="1:12" s="5" customFormat="1" ht="60" customHeight="1" thickTop="1" thickBot="1" x14ac:dyDescent="0.4">
      <c r="A21" s="70" t="s">
        <v>41</v>
      </c>
      <c r="B21" s="71"/>
      <c r="C21" s="72">
        <f t="shared" ref="C21:K21" si="0">SUM(C11:C20)</f>
        <v>0</v>
      </c>
      <c r="D21" s="72">
        <f t="shared" si="0"/>
        <v>0</v>
      </c>
      <c r="E21" s="72">
        <f t="shared" si="0"/>
        <v>0</v>
      </c>
      <c r="F21" s="73">
        <f t="shared" si="0"/>
        <v>0</v>
      </c>
      <c r="G21" s="73">
        <f t="shared" si="0"/>
        <v>0</v>
      </c>
      <c r="H21" s="74">
        <f t="shared" si="0"/>
        <v>0</v>
      </c>
      <c r="I21" s="86">
        <f t="shared" si="0"/>
        <v>0</v>
      </c>
      <c r="J21" s="87">
        <f t="shared" si="0"/>
        <v>0</v>
      </c>
      <c r="K21" s="87">
        <f t="shared" si="0"/>
        <v>0</v>
      </c>
      <c r="L21" s="88"/>
    </row>
    <row r="22" spans="1:12" ht="18" customHeight="1" thickTop="1" x14ac:dyDescent="0.35"/>
  </sheetData>
  <sheetProtection algorithmName="SHA-512" hashValue="YbUNIpLF9snykWncUSJpx4jinQP0TyjmH8iOSDQdYYUnWPowD512AcPad7YKhcLuMZrmXZ7T1aMInWc/JNyJCw==" saltValue="Hbjj6BbUJmWGtP/p/bUtlg==" spinCount="100000" sheet="1" objects="1" scenarios="1"/>
  <protectedRanges>
    <protectedRange algorithmName="SHA-512" hashValue="K11ipnXhQE52AKDA2m7hJ1GrXgx30QF2kfHI9J7Qrh0xEffS1HAJzey2dpdmjVCOWebJXKk4SZ1w5AEy2M97nA==" saltValue="BeUwAW0A98/9Jd6Q3Bq94g==" spinCount="100000" sqref="C4:G7" name="Range1"/>
  </protectedRanges>
  <mergeCells count="12">
    <mergeCell ref="I3:L3"/>
    <mergeCell ref="I4:L7"/>
    <mergeCell ref="C4:G4"/>
    <mergeCell ref="C5:G5"/>
    <mergeCell ref="C6:G6"/>
    <mergeCell ref="C7:G7"/>
    <mergeCell ref="B3:G3"/>
    <mergeCell ref="A9:A10"/>
    <mergeCell ref="I9:L9"/>
    <mergeCell ref="B9:B10"/>
    <mergeCell ref="C9:E9"/>
    <mergeCell ref="F9:H9"/>
  </mergeCells>
  <pageMargins left="0.7" right="0.7" top="0.75" bottom="0.75" header="0.3" footer="0.3"/>
  <pageSetup paperSize="8" scale="82"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3"/>
  <sheetViews>
    <sheetView topLeftCell="A3" workbookViewId="0">
      <selection activeCell="B3" sqref="B3:B50"/>
    </sheetView>
  </sheetViews>
  <sheetFormatPr defaultColWidth="9" defaultRowHeight="39.4" customHeight="1" x14ac:dyDescent="0.35"/>
  <cols>
    <col min="1" max="1" width="50.54296875" style="36" customWidth="1"/>
    <col min="2" max="3" width="12.1796875" style="36" customWidth="1"/>
    <col min="4" max="4" width="12.54296875" style="36" customWidth="1"/>
    <col min="5" max="5" width="19.54296875" style="36" customWidth="1"/>
    <col min="6" max="6" width="15.54296875" style="36" customWidth="1"/>
    <col min="7" max="7" width="50.54296875" style="36" customWidth="1"/>
    <col min="8" max="8" width="50.7265625" style="36" customWidth="1"/>
    <col min="9" max="16384" width="9" style="36"/>
  </cols>
  <sheetData>
    <row r="1" spans="1:8" s="34" customFormat="1" ht="81" customHeight="1" x14ac:dyDescent="0.35">
      <c r="A1" s="32" t="s">
        <v>42</v>
      </c>
      <c r="B1" s="33" t="s">
        <v>0</v>
      </c>
      <c r="C1" s="33" t="s">
        <v>1</v>
      </c>
      <c r="D1" s="33" t="s">
        <v>2</v>
      </c>
      <c r="E1" s="33" t="s">
        <v>43</v>
      </c>
      <c r="F1" s="33" t="s">
        <v>44</v>
      </c>
      <c r="G1" s="30" t="s">
        <v>45</v>
      </c>
      <c r="H1" s="30" t="s">
        <v>46</v>
      </c>
    </row>
    <row r="2" spans="1:8" ht="39.4" customHeight="1" x14ac:dyDescent="0.35">
      <c r="A2" s="35" t="s">
        <v>47</v>
      </c>
      <c r="B2" s="26"/>
      <c r="C2" s="26"/>
      <c r="D2" s="31" t="str">
        <f t="shared" ref="D2" si="0">IF(COUNTIF(D3:D50,"Non Compliant")&gt;0,"Non Compliant",IF(COUNTIF(D3:D50,"Partially Compliant")&gt;0,"Partially Compliant","Fully Compliant"))</f>
        <v>Fully Compliant</v>
      </c>
      <c r="E2" s="28"/>
      <c r="F2" s="29"/>
      <c r="G2" s="28"/>
      <c r="H2" s="28"/>
    </row>
    <row r="3" spans="1:8" ht="39.4" customHeight="1" x14ac:dyDescent="0.35">
      <c r="A3" s="37" t="s">
        <v>48</v>
      </c>
      <c r="B3" s="38"/>
      <c r="C3" s="38"/>
      <c r="D3" s="39"/>
      <c r="E3" s="40"/>
      <c r="F3" s="41"/>
      <c r="G3" s="40"/>
      <c r="H3" s="40"/>
    </row>
    <row r="4" spans="1:8" ht="39.4" customHeight="1" x14ac:dyDescent="0.35">
      <c r="A4" s="37" t="s">
        <v>49</v>
      </c>
      <c r="B4" s="38"/>
      <c r="C4" s="38"/>
      <c r="D4" s="39"/>
      <c r="E4" s="40"/>
      <c r="F4" s="41"/>
      <c r="G4" s="40"/>
      <c r="H4" s="40"/>
    </row>
    <row r="5" spans="1:8" ht="39.4" customHeight="1" x14ac:dyDescent="0.35">
      <c r="A5" s="37" t="s">
        <v>50</v>
      </c>
      <c r="B5" s="38"/>
      <c r="C5" s="38"/>
      <c r="D5" s="39"/>
      <c r="E5" s="40"/>
      <c r="F5" s="41"/>
      <c r="G5" s="40"/>
      <c r="H5" s="40"/>
    </row>
    <row r="6" spans="1:8" ht="39.4" customHeight="1" x14ac:dyDescent="0.35">
      <c r="A6" s="37" t="s">
        <v>51</v>
      </c>
      <c r="B6" s="38"/>
      <c r="C6" s="38"/>
      <c r="D6" s="39"/>
      <c r="E6" s="40"/>
      <c r="F6" s="41"/>
      <c r="G6" s="40"/>
      <c r="H6" s="40"/>
    </row>
    <row r="7" spans="1:8" ht="39.4" customHeight="1" x14ac:dyDescent="0.35">
      <c r="A7" s="37" t="s">
        <v>52</v>
      </c>
      <c r="B7" s="38"/>
      <c r="C7" s="38"/>
      <c r="D7" s="39"/>
      <c r="E7" s="40"/>
      <c r="F7" s="41"/>
      <c r="G7" s="40"/>
      <c r="H7" s="40"/>
    </row>
    <row r="8" spans="1:8" ht="39.4" customHeight="1" x14ac:dyDescent="0.35">
      <c r="A8" s="37" t="s">
        <v>53</v>
      </c>
      <c r="B8" s="38"/>
      <c r="C8" s="38"/>
      <c r="D8" s="39"/>
      <c r="E8" s="40"/>
      <c r="F8" s="41"/>
      <c r="G8" s="40"/>
      <c r="H8" s="40"/>
    </row>
    <row r="9" spans="1:8" ht="39.4" customHeight="1" x14ac:dyDescent="0.35">
      <c r="A9" s="37" t="s">
        <v>54</v>
      </c>
      <c r="B9" s="38"/>
      <c r="C9" s="38"/>
      <c r="D9" s="39"/>
      <c r="E9" s="40"/>
      <c r="F9" s="41"/>
      <c r="G9" s="40"/>
      <c r="H9" s="40"/>
    </row>
    <row r="10" spans="1:8" ht="39.4" customHeight="1" x14ac:dyDescent="0.35">
      <c r="A10" s="37" t="s">
        <v>55</v>
      </c>
      <c r="B10" s="38"/>
      <c r="C10" s="38"/>
      <c r="D10" s="39"/>
      <c r="E10" s="40"/>
      <c r="F10" s="41"/>
      <c r="G10" s="40"/>
      <c r="H10" s="40"/>
    </row>
    <row r="11" spans="1:8" ht="39.4" customHeight="1" x14ac:dyDescent="0.35">
      <c r="A11" s="37" t="s">
        <v>56</v>
      </c>
      <c r="B11" s="38"/>
      <c r="C11" s="38"/>
      <c r="D11" s="39"/>
      <c r="E11" s="40"/>
      <c r="F11" s="41"/>
      <c r="G11" s="40"/>
      <c r="H11" s="40"/>
    </row>
    <row r="12" spans="1:8" ht="39.4" customHeight="1" x14ac:dyDescent="0.35">
      <c r="A12" s="42" t="s">
        <v>57</v>
      </c>
      <c r="B12" s="43"/>
      <c r="C12" s="43"/>
      <c r="D12" s="44"/>
      <c r="E12" s="45"/>
      <c r="F12" s="46"/>
      <c r="G12" s="40"/>
      <c r="H12" s="40"/>
    </row>
    <row r="13" spans="1:8" ht="39.4" customHeight="1" x14ac:dyDescent="0.35">
      <c r="A13" s="42" t="s">
        <v>58</v>
      </c>
      <c r="B13" s="43"/>
      <c r="C13" s="43"/>
      <c r="D13" s="44"/>
      <c r="E13" s="45"/>
      <c r="F13" s="46"/>
      <c r="G13" s="45"/>
      <c r="H13" s="45"/>
    </row>
  </sheetData>
  <phoneticPr fontId="2" type="noConversion"/>
  <conditionalFormatting sqref="B2:B13">
    <cfRule type="cellIs" dxfId="225" priority="7" operator="equal">
      <formula>"Low"</formula>
    </cfRule>
    <cfRule type="cellIs" dxfId="224" priority="8" operator="equal">
      <formula>"Medium"</formula>
    </cfRule>
    <cfRule type="cellIs" dxfId="223" priority="9" operator="equal">
      <formula>"High"</formula>
    </cfRule>
  </conditionalFormatting>
  <conditionalFormatting sqref="C2:C13">
    <cfRule type="cellIs" dxfId="222" priority="4" operator="equal">
      <formula>"Low"</formula>
    </cfRule>
    <cfRule type="cellIs" dxfId="221" priority="5" operator="equal">
      <formula>"Medium"</formula>
    </cfRule>
    <cfRule type="cellIs" dxfId="22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B3:B12 B13:B50</xm:sqref>
        </x14:dataValidation>
        <x14:dataValidation type="list" allowBlank="1" showInputMessage="1" showErrorMessage="1" xr:uid="{90AA81DA-FCF1-4E01-A79B-CDAEE7FE36F3}">
          <x14:formula1>
            <xm:f>Lists!$B$2:$B$4</xm:f>
          </x14:formula1>
          <xm:sqref>C3:C12 C14:C50</xm:sqref>
        </x14:dataValidation>
        <x14:dataValidation type="list" allowBlank="1" showInputMessage="1" showErrorMessage="1" xr:uid="{B6486F59-4D03-4B71-A36B-7DC1647D4E5D}">
          <x14:formula1>
            <xm:f>Lists!$C$2:$C$4</xm:f>
          </x14:formula1>
          <xm:sqref>D3:D12 D14:D50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3"/>
  <sheetViews>
    <sheetView workbookViewId="0">
      <selection activeCell="A2" sqref="A2"/>
    </sheetView>
  </sheetViews>
  <sheetFormatPr defaultColWidth="9" defaultRowHeight="39.4" customHeight="1" x14ac:dyDescent="0.35"/>
  <cols>
    <col min="1" max="1" width="54.4531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73" customHeight="1" x14ac:dyDescent="0.35">
      <c r="A1" s="32" t="s">
        <v>32</v>
      </c>
      <c r="B1" s="33" t="s">
        <v>0</v>
      </c>
      <c r="C1" s="33" t="s">
        <v>1</v>
      </c>
      <c r="D1" s="33" t="s">
        <v>2</v>
      </c>
      <c r="E1" s="33" t="s">
        <v>43</v>
      </c>
      <c r="F1" s="33" t="s">
        <v>44</v>
      </c>
      <c r="G1" s="47" t="s">
        <v>45</v>
      </c>
      <c r="H1" s="77" t="s">
        <v>46</v>
      </c>
    </row>
    <row r="2" spans="1:8" s="34" customFormat="1" ht="39.4" customHeight="1" x14ac:dyDescent="0.35">
      <c r="A2" s="35" t="s">
        <v>47</v>
      </c>
      <c r="B2" s="26"/>
      <c r="C2" s="26"/>
      <c r="D2" s="27" t="str">
        <f t="shared" ref="D2" si="0">IF(COUNTIF(D3:D50,"Non Compliant")&gt;0,"Non Compliant",IF(COUNTIF(D3:D50,"Partially Compliant")&gt;0,"Partially Compliant","Fully Compliant"))</f>
        <v>Fully Compliant</v>
      </c>
      <c r="E2" s="28"/>
      <c r="F2" s="29"/>
      <c r="G2" s="48"/>
      <c r="H2" s="78"/>
    </row>
    <row r="3" spans="1:8" ht="39.4" customHeight="1" x14ac:dyDescent="0.35">
      <c r="A3" s="37" t="s">
        <v>59</v>
      </c>
      <c r="B3" s="38"/>
      <c r="C3" s="38"/>
      <c r="D3" s="39"/>
      <c r="E3" s="40"/>
      <c r="F3" s="41"/>
      <c r="G3" s="49"/>
      <c r="H3" s="79"/>
    </row>
    <row r="4" spans="1:8" ht="39.4" customHeight="1" x14ac:dyDescent="0.35">
      <c r="A4" s="37" t="s">
        <v>60</v>
      </c>
      <c r="B4" s="38"/>
      <c r="C4" s="38"/>
      <c r="D4" s="39"/>
      <c r="E4" s="40"/>
      <c r="F4" s="41"/>
      <c r="G4" s="49"/>
      <c r="H4" s="80"/>
    </row>
    <row r="5" spans="1:8" ht="39.4" customHeight="1" x14ac:dyDescent="0.35">
      <c r="A5" s="37" t="s">
        <v>61</v>
      </c>
      <c r="B5" s="38"/>
      <c r="C5" s="38"/>
      <c r="D5" s="39"/>
      <c r="E5" s="40"/>
      <c r="F5" s="41"/>
      <c r="G5" s="49"/>
      <c r="H5" s="79"/>
    </row>
    <row r="6" spans="1:8" ht="39.4" customHeight="1" x14ac:dyDescent="0.35">
      <c r="A6" s="37" t="s">
        <v>62</v>
      </c>
      <c r="B6" s="38"/>
      <c r="C6" s="38"/>
      <c r="D6" s="39"/>
      <c r="E6" s="40"/>
      <c r="F6" s="41"/>
      <c r="G6" s="49"/>
      <c r="H6" s="80"/>
    </row>
    <row r="7" spans="1:8" ht="39.4" customHeight="1" x14ac:dyDescent="0.35">
      <c r="A7" s="37" t="s">
        <v>63</v>
      </c>
      <c r="B7" s="38"/>
      <c r="C7" s="38"/>
      <c r="D7" s="39"/>
      <c r="E7" s="40"/>
      <c r="F7" s="41"/>
      <c r="G7" s="49"/>
      <c r="H7" s="79"/>
    </row>
    <row r="8" spans="1:8" ht="39.4" customHeight="1" x14ac:dyDescent="0.35">
      <c r="A8" s="37" t="s">
        <v>64</v>
      </c>
      <c r="B8" s="38"/>
      <c r="C8" s="38"/>
      <c r="D8" s="39"/>
      <c r="E8" s="40"/>
      <c r="F8" s="41"/>
      <c r="G8" s="49"/>
      <c r="H8" s="80"/>
    </row>
    <row r="9" spans="1:8" ht="39.4" customHeight="1" x14ac:dyDescent="0.35">
      <c r="A9" s="37" t="s">
        <v>65</v>
      </c>
      <c r="B9" s="38"/>
      <c r="C9" s="38"/>
      <c r="D9" s="39"/>
      <c r="E9" s="40"/>
      <c r="F9" s="41"/>
      <c r="G9" s="49"/>
      <c r="H9" s="79"/>
    </row>
    <row r="10" spans="1:8" ht="39.4" customHeight="1" x14ac:dyDescent="0.35">
      <c r="A10" s="37" t="s">
        <v>66</v>
      </c>
      <c r="B10" s="38"/>
      <c r="C10" s="38"/>
      <c r="D10" s="39"/>
      <c r="E10" s="40"/>
      <c r="F10" s="41"/>
      <c r="G10" s="49"/>
      <c r="H10" s="80"/>
    </row>
    <row r="11" spans="1:8" ht="39.4" customHeight="1" x14ac:dyDescent="0.35">
      <c r="A11" s="37" t="s">
        <v>67</v>
      </c>
      <c r="B11" s="38"/>
      <c r="C11" s="38"/>
      <c r="D11" s="39"/>
      <c r="E11" s="40"/>
      <c r="F11" s="41"/>
      <c r="G11" s="49"/>
      <c r="H11" s="82"/>
    </row>
    <row r="12" spans="1:8" ht="39.4" customHeight="1" x14ac:dyDescent="0.35">
      <c r="A12" s="42" t="s">
        <v>68</v>
      </c>
      <c r="B12" s="43"/>
      <c r="C12" s="43"/>
      <c r="D12" s="44"/>
      <c r="E12" s="45"/>
      <c r="F12" s="46"/>
      <c r="G12" s="50"/>
      <c r="H12" s="80"/>
    </row>
    <row r="13" spans="1:8" ht="39.4" customHeight="1" x14ac:dyDescent="0.35">
      <c r="H13" s="81"/>
    </row>
  </sheetData>
  <phoneticPr fontId="2" type="noConversion"/>
  <conditionalFormatting sqref="B2:B12">
    <cfRule type="cellIs" dxfId="203" priority="7" operator="equal">
      <formula>"Low"</formula>
    </cfRule>
    <cfRule type="cellIs" dxfId="202" priority="8" operator="equal">
      <formula>"Medium"</formula>
    </cfRule>
    <cfRule type="cellIs" dxfId="201" priority="9" operator="equal">
      <formula>"High"</formula>
    </cfRule>
  </conditionalFormatting>
  <conditionalFormatting sqref="C2:C12">
    <cfRule type="cellIs" dxfId="200" priority="4" operator="equal">
      <formula>"Low"</formula>
    </cfRule>
    <cfRule type="cellIs" dxfId="199" priority="5" operator="equal">
      <formula>"Medium"</formula>
    </cfRule>
    <cfRule type="cellIs" dxfId="19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selection activeCell="A2" sqref="A2"/>
    </sheetView>
  </sheetViews>
  <sheetFormatPr defaultColWidth="9" defaultRowHeight="18" customHeight="1" x14ac:dyDescent="0.35"/>
  <cols>
    <col min="1" max="1" width="68.542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ht="57.75" customHeight="1" x14ac:dyDescent="0.35">
      <c r="A1" s="51" t="s">
        <v>33</v>
      </c>
      <c r="B1" s="52" t="s">
        <v>0</v>
      </c>
      <c r="C1" s="52" t="s">
        <v>1</v>
      </c>
      <c r="D1" s="53" t="s">
        <v>2</v>
      </c>
      <c r="E1" s="52" t="s">
        <v>43</v>
      </c>
      <c r="F1" s="54" t="s">
        <v>44</v>
      </c>
      <c r="G1" s="52" t="s">
        <v>45</v>
      </c>
      <c r="H1" s="84" t="s">
        <v>46</v>
      </c>
    </row>
    <row r="2" spans="1:8" ht="39.4" customHeight="1" x14ac:dyDescent="0.35">
      <c r="A2" s="35" t="s">
        <v>47</v>
      </c>
      <c r="B2" s="55"/>
      <c r="C2" s="55"/>
      <c r="D2" s="56" t="str">
        <f t="shared" ref="D2" si="0">IF(COUNTIF(D3:D50,"Non Compliant")&gt;0,"Non Compliant",IF(COUNTIF(D3:D50,"Partially Compliant")&gt;0,"Partially Compliant","Fully Compliant"))</f>
        <v>Fully Compliant</v>
      </c>
      <c r="E2" s="57"/>
      <c r="F2" s="58"/>
      <c r="G2" s="57"/>
      <c r="H2" s="28"/>
    </row>
    <row r="3" spans="1:8" ht="39.4" customHeight="1" x14ac:dyDescent="0.35">
      <c r="A3" s="59" t="s">
        <v>69</v>
      </c>
      <c r="B3" s="60"/>
      <c r="C3" s="60"/>
      <c r="D3" s="61"/>
      <c r="E3" s="62"/>
      <c r="F3" s="63"/>
      <c r="G3" s="62"/>
      <c r="H3" s="75"/>
    </row>
    <row r="4" spans="1:8" ht="39.4" customHeight="1" x14ac:dyDescent="0.35">
      <c r="A4" s="64" t="s">
        <v>70</v>
      </c>
      <c r="B4" s="65"/>
      <c r="C4" s="65"/>
      <c r="D4" s="66"/>
      <c r="E4" s="67"/>
      <c r="F4" s="68"/>
      <c r="G4" s="67"/>
      <c r="H4" s="76"/>
    </row>
    <row r="5" spans="1:8" ht="39.4" customHeight="1" x14ac:dyDescent="0.35">
      <c r="A5" s="59" t="s">
        <v>71</v>
      </c>
      <c r="B5" s="60"/>
      <c r="C5" s="60"/>
      <c r="D5" s="61"/>
      <c r="E5" s="62"/>
      <c r="F5" s="63"/>
      <c r="G5" s="62"/>
      <c r="H5" s="75"/>
    </row>
    <row r="6" spans="1:8" ht="39.4" customHeight="1" x14ac:dyDescent="0.35">
      <c r="A6" s="64" t="s">
        <v>72</v>
      </c>
      <c r="B6" s="65"/>
      <c r="C6" s="65"/>
      <c r="D6" s="66"/>
      <c r="E6" s="67"/>
      <c r="F6" s="68"/>
      <c r="G6" s="67"/>
      <c r="H6" s="76"/>
    </row>
    <row r="7" spans="1:8" ht="39.4" customHeight="1" x14ac:dyDescent="0.35">
      <c r="A7" s="59" t="s">
        <v>73</v>
      </c>
      <c r="B7" s="60"/>
      <c r="C7" s="60"/>
      <c r="D7" s="61"/>
      <c r="E7" s="62"/>
      <c r="F7" s="63"/>
      <c r="G7" s="62"/>
      <c r="H7" s="75"/>
    </row>
    <row r="8" spans="1:8" ht="39.4" customHeight="1" x14ac:dyDescent="0.35">
      <c r="A8" s="64" t="s">
        <v>74</v>
      </c>
      <c r="B8" s="65"/>
      <c r="C8" s="65"/>
      <c r="D8" s="66"/>
      <c r="E8" s="67"/>
      <c r="F8" s="68"/>
      <c r="G8" s="67"/>
      <c r="H8" s="76"/>
    </row>
    <row r="9" spans="1:8" ht="39.4" customHeight="1" x14ac:dyDescent="0.35">
      <c r="A9" s="59" t="s">
        <v>75</v>
      </c>
      <c r="B9" s="60"/>
      <c r="C9" s="60"/>
      <c r="D9" s="61"/>
      <c r="E9" s="62"/>
      <c r="F9" s="63"/>
      <c r="G9" s="62"/>
      <c r="H9" s="75"/>
    </row>
    <row r="10" spans="1:8" ht="39.4" customHeight="1" x14ac:dyDescent="0.35">
      <c r="A10" s="64" t="s">
        <v>76</v>
      </c>
      <c r="B10" s="65"/>
      <c r="C10" s="65"/>
      <c r="D10" s="66"/>
      <c r="E10" s="67"/>
      <c r="F10" s="68"/>
      <c r="G10" s="67"/>
      <c r="H10" s="76"/>
    </row>
    <row r="11" spans="1:8" ht="39.4" customHeight="1" x14ac:dyDescent="0.35">
      <c r="A11" s="59" t="s">
        <v>77</v>
      </c>
      <c r="B11" s="60"/>
      <c r="C11" s="60"/>
      <c r="D11" s="61"/>
      <c r="E11" s="62"/>
      <c r="F11" s="63"/>
      <c r="G11" s="62"/>
      <c r="H11" s="83"/>
    </row>
    <row r="12" spans="1:8" ht="39.4" customHeight="1" x14ac:dyDescent="0.35">
      <c r="A12" s="64" t="s">
        <v>78</v>
      </c>
      <c r="B12" s="65"/>
      <c r="C12" s="65"/>
      <c r="D12" s="66"/>
      <c r="E12" s="67"/>
      <c r="F12" s="68"/>
      <c r="G12" s="67"/>
      <c r="H12" s="76"/>
    </row>
    <row r="13" spans="1:8" ht="39" customHeight="1" x14ac:dyDescent="0.35"/>
    <row r="14" spans="1:8" ht="39" customHeight="1" x14ac:dyDescent="0.35">
      <c r="A14" s="69"/>
    </row>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phoneticPr fontId="2" type="noConversion"/>
  <conditionalFormatting sqref="B5:B12 B1:B2">
    <cfRule type="cellIs" dxfId="182" priority="16" operator="equal">
      <formula>"Low"</formula>
    </cfRule>
    <cfRule type="cellIs" dxfId="181" priority="17" operator="equal">
      <formula>"Medium"</formula>
    </cfRule>
    <cfRule type="cellIs" dxfId="180" priority="18" operator="equal">
      <formula>"High"</formula>
    </cfRule>
  </conditionalFormatting>
  <conditionalFormatting sqref="C5:C12 C1:C2">
    <cfRule type="cellIs" dxfId="179" priority="13" operator="equal">
      <formula>"Low"</formula>
    </cfRule>
    <cfRule type="cellIs" dxfId="178" priority="14" operator="equal">
      <formula>"Medium"</formula>
    </cfRule>
    <cfRule type="cellIs" dxfId="177" priority="15" operator="equal">
      <formula>"High"</formula>
    </cfRule>
  </conditionalFormatting>
  <conditionalFormatting sqref="B3:B4">
    <cfRule type="cellIs" dxfId="176" priority="7" operator="equal">
      <formula>"Low"</formula>
    </cfRule>
    <cfRule type="cellIs" dxfId="175" priority="8" operator="equal">
      <formula>"Medium"</formula>
    </cfRule>
    <cfRule type="cellIs" dxfId="174" priority="9" operator="equal">
      <formula>"High"</formula>
    </cfRule>
  </conditionalFormatting>
  <conditionalFormatting sqref="C3:C4">
    <cfRule type="cellIs" dxfId="173" priority="4" operator="equal">
      <formula>"Low"</formula>
    </cfRule>
    <cfRule type="cellIs" dxfId="172" priority="5" operator="equal">
      <formula>"Medium"</formula>
    </cfRule>
    <cfRule type="cellIs" dxfId="17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48" customHeight="1" x14ac:dyDescent="0.35">
      <c r="A1" s="32" t="s">
        <v>34</v>
      </c>
      <c r="B1" s="33" t="s">
        <v>0</v>
      </c>
      <c r="C1" s="33" t="s">
        <v>1</v>
      </c>
      <c r="D1" s="33" t="s">
        <v>2</v>
      </c>
      <c r="E1" s="33" t="s">
        <v>43</v>
      </c>
      <c r="F1" s="33" t="s">
        <v>44</v>
      </c>
      <c r="G1" s="47" t="s">
        <v>45</v>
      </c>
      <c r="H1" s="85" t="s">
        <v>46</v>
      </c>
    </row>
    <row r="2" spans="1:8" ht="39.4" customHeight="1" x14ac:dyDescent="0.35">
      <c r="A2" s="35" t="s">
        <v>47</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79</v>
      </c>
      <c r="B3" s="38"/>
      <c r="C3" s="38"/>
      <c r="D3" s="39"/>
      <c r="E3" s="40"/>
      <c r="F3" s="41"/>
      <c r="G3" s="49"/>
      <c r="H3" s="75"/>
    </row>
    <row r="4" spans="1:8" ht="39.4" customHeight="1" x14ac:dyDescent="0.35">
      <c r="A4" s="37" t="s">
        <v>80</v>
      </c>
      <c r="B4" s="38"/>
      <c r="C4" s="38"/>
      <c r="D4" s="39"/>
      <c r="E4" s="40"/>
      <c r="F4" s="41"/>
      <c r="G4" s="49"/>
      <c r="H4" s="76"/>
    </row>
    <row r="5" spans="1:8" ht="39.4" customHeight="1" x14ac:dyDescent="0.35">
      <c r="A5" s="37" t="s">
        <v>81</v>
      </c>
      <c r="B5" s="38"/>
      <c r="C5" s="38"/>
      <c r="D5" s="39"/>
      <c r="E5" s="40"/>
      <c r="F5" s="41"/>
      <c r="G5" s="49"/>
      <c r="H5" s="75"/>
    </row>
    <row r="6" spans="1:8" ht="39.4" customHeight="1" x14ac:dyDescent="0.35">
      <c r="A6" s="37" t="s">
        <v>82</v>
      </c>
      <c r="B6" s="38"/>
      <c r="C6" s="38"/>
      <c r="D6" s="39"/>
      <c r="E6" s="40"/>
      <c r="F6" s="41"/>
      <c r="G6" s="49"/>
      <c r="H6" s="76"/>
    </row>
    <row r="7" spans="1:8" ht="39.4" customHeight="1" x14ac:dyDescent="0.35">
      <c r="A7" s="37" t="s">
        <v>83</v>
      </c>
      <c r="B7" s="38"/>
      <c r="C7" s="38"/>
      <c r="D7" s="39"/>
      <c r="E7" s="40"/>
      <c r="F7" s="41"/>
      <c r="G7" s="49"/>
      <c r="H7" s="75"/>
    </row>
    <row r="8" spans="1:8" ht="39.4" customHeight="1" x14ac:dyDescent="0.35">
      <c r="A8" s="37" t="s">
        <v>84</v>
      </c>
      <c r="B8" s="38"/>
      <c r="C8" s="38"/>
      <c r="D8" s="39"/>
      <c r="E8" s="40"/>
      <c r="F8" s="41"/>
      <c r="G8" s="49"/>
      <c r="H8" s="76"/>
    </row>
    <row r="9" spans="1:8" ht="39.4" customHeight="1" x14ac:dyDescent="0.35">
      <c r="A9" s="37" t="s">
        <v>85</v>
      </c>
      <c r="B9" s="38"/>
      <c r="C9" s="38"/>
      <c r="D9" s="39"/>
      <c r="E9" s="40"/>
      <c r="F9" s="41"/>
      <c r="G9" s="49"/>
      <c r="H9" s="75"/>
    </row>
    <row r="10" spans="1:8" ht="39.4" customHeight="1" x14ac:dyDescent="0.35">
      <c r="A10" s="37" t="s">
        <v>86</v>
      </c>
      <c r="B10" s="38"/>
      <c r="C10" s="38"/>
      <c r="D10" s="39"/>
      <c r="E10" s="40"/>
      <c r="F10" s="41"/>
      <c r="G10" s="49"/>
      <c r="H10" s="76"/>
    </row>
    <row r="11" spans="1:8" ht="39.4" customHeight="1" x14ac:dyDescent="0.35">
      <c r="A11" s="37" t="s">
        <v>87</v>
      </c>
      <c r="B11" s="38"/>
      <c r="C11" s="38"/>
      <c r="D11" s="39"/>
      <c r="E11" s="40"/>
      <c r="F11" s="41"/>
      <c r="G11" s="49"/>
      <c r="H11" s="83"/>
    </row>
    <row r="12" spans="1:8" ht="39.4" customHeight="1" x14ac:dyDescent="0.35">
      <c r="A12" s="42" t="s">
        <v>88</v>
      </c>
      <c r="B12" s="43"/>
      <c r="C12" s="43"/>
      <c r="D12" s="44"/>
      <c r="E12" s="45"/>
      <c r="F12" s="46"/>
      <c r="G12" s="50"/>
      <c r="H12" s="76"/>
    </row>
  </sheetData>
  <conditionalFormatting sqref="B2:B12">
    <cfRule type="cellIs" dxfId="153" priority="7" operator="equal">
      <formula>"Low"</formula>
    </cfRule>
    <cfRule type="cellIs" dxfId="152" priority="8" operator="equal">
      <formula>"Medium"</formula>
    </cfRule>
    <cfRule type="cellIs" dxfId="151" priority="9" operator="equal">
      <formula>"High"</formula>
    </cfRule>
  </conditionalFormatting>
  <conditionalFormatting sqref="C2:C12">
    <cfRule type="cellIs" dxfId="150" priority="4" operator="equal">
      <formula>"Low"</formula>
    </cfRule>
    <cfRule type="cellIs" dxfId="149" priority="5" operator="equal">
      <formula>"Medium"</formula>
    </cfRule>
    <cfRule type="cellIs" dxfId="14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selection activeCell="A2" sqref="A2"/>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72" customHeight="1" x14ac:dyDescent="0.35">
      <c r="A1" s="32" t="s">
        <v>89</v>
      </c>
      <c r="B1" s="33" t="s">
        <v>0</v>
      </c>
      <c r="C1" s="33" t="s">
        <v>1</v>
      </c>
      <c r="D1" s="33" t="s">
        <v>2</v>
      </c>
      <c r="E1" s="33" t="s">
        <v>43</v>
      </c>
      <c r="F1" s="33" t="s">
        <v>44</v>
      </c>
      <c r="G1" s="47" t="s">
        <v>45</v>
      </c>
      <c r="H1" s="85" t="s">
        <v>46</v>
      </c>
    </row>
    <row r="2" spans="1:8" s="34" customFormat="1" ht="48.75" customHeight="1" x14ac:dyDescent="0.35">
      <c r="A2" s="35" t="s">
        <v>47</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90</v>
      </c>
      <c r="B3" s="38"/>
      <c r="C3" s="38"/>
      <c r="D3" s="39"/>
      <c r="E3" s="40"/>
      <c r="F3" s="41"/>
      <c r="G3" s="49"/>
      <c r="H3" s="75"/>
    </row>
    <row r="4" spans="1:8" ht="39.4" customHeight="1" x14ac:dyDescent="0.35">
      <c r="A4" s="37" t="s">
        <v>91</v>
      </c>
      <c r="B4" s="38"/>
      <c r="C4" s="38"/>
      <c r="D4" s="39"/>
      <c r="E4" s="40"/>
      <c r="F4" s="41"/>
      <c r="G4" s="49"/>
      <c r="H4" s="76"/>
    </row>
    <row r="5" spans="1:8" ht="39.4" customHeight="1" x14ac:dyDescent="0.35">
      <c r="A5" s="37" t="s">
        <v>92</v>
      </c>
      <c r="B5" s="38"/>
      <c r="C5" s="38"/>
      <c r="D5" s="39"/>
      <c r="E5" s="40"/>
      <c r="F5" s="41"/>
      <c r="G5" s="49"/>
      <c r="H5" s="75"/>
    </row>
    <row r="6" spans="1:8" ht="39.4" customHeight="1" x14ac:dyDescent="0.35">
      <c r="A6" s="37" t="s">
        <v>93</v>
      </c>
      <c r="B6" s="38"/>
      <c r="C6" s="38"/>
      <c r="D6" s="39"/>
      <c r="E6" s="40"/>
      <c r="F6" s="41"/>
      <c r="G6" s="49"/>
      <c r="H6" s="76"/>
    </row>
    <row r="7" spans="1:8" ht="39.4" customHeight="1" x14ac:dyDescent="0.35">
      <c r="A7" s="37" t="s">
        <v>94</v>
      </c>
      <c r="B7" s="38"/>
      <c r="C7" s="38"/>
      <c r="D7" s="39"/>
      <c r="E7" s="40"/>
      <c r="F7" s="41"/>
      <c r="G7" s="49"/>
      <c r="H7" s="75"/>
    </row>
    <row r="8" spans="1:8" ht="39.4" customHeight="1" x14ac:dyDescent="0.35">
      <c r="A8" s="37" t="s">
        <v>95</v>
      </c>
      <c r="B8" s="38"/>
      <c r="C8" s="38"/>
      <c r="D8" s="39"/>
      <c r="E8" s="40"/>
      <c r="F8" s="41"/>
      <c r="G8" s="49"/>
      <c r="H8" s="76"/>
    </row>
    <row r="9" spans="1:8" ht="39.4" customHeight="1" x14ac:dyDescent="0.35">
      <c r="A9" s="37" t="s">
        <v>96</v>
      </c>
      <c r="B9" s="38"/>
      <c r="C9" s="38"/>
      <c r="D9" s="39"/>
      <c r="E9" s="40"/>
      <c r="F9" s="41"/>
      <c r="G9" s="49"/>
      <c r="H9" s="75"/>
    </row>
    <row r="10" spans="1:8" ht="39.4" customHeight="1" x14ac:dyDescent="0.35">
      <c r="A10" s="37" t="s">
        <v>97</v>
      </c>
      <c r="B10" s="38"/>
      <c r="C10" s="38"/>
      <c r="D10" s="39"/>
      <c r="E10" s="40"/>
      <c r="F10" s="41"/>
      <c r="G10" s="49"/>
      <c r="H10" s="76"/>
    </row>
    <row r="11" spans="1:8" ht="39.4" customHeight="1" x14ac:dyDescent="0.35">
      <c r="A11" s="37" t="s">
        <v>98</v>
      </c>
      <c r="B11" s="38"/>
      <c r="C11" s="38"/>
      <c r="D11" s="39"/>
      <c r="E11" s="40"/>
      <c r="F11" s="41"/>
      <c r="G11" s="49"/>
      <c r="H11" s="83"/>
    </row>
    <row r="12" spans="1:8" ht="39.4" customHeight="1" x14ac:dyDescent="0.35">
      <c r="A12" s="42" t="s">
        <v>99</v>
      </c>
      <c r="B12" s="43"/>
      <c r="C12" s="43"/>
      <c r="D12" s="44"/>
      <c r="E12" s="45"/>
      <c r="F12" s="46"/>
      <c r="G12" s="50"/>
      <c r="H12" s="76"/>
    </row>
  </sheetData>
  <conditionalFormatting sqref="B2:B12">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C2:C12">
    <cfRule type="cellIs" dxfId="128" priority="4" operator="equal">
      <formula>"Low"</formula>
    </cfRule>
    <cfRule type="cellIs" dxfId="127" priority="5" operator="equal">
      <formula>"Medium"</formula>
    </cfRule>
    <cfRule type="cellIs" dxfId="12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selection activeCell="A2" sqref="A2"/>
    </sheetView>
  </sheetViews>
  <sheetFormatPr defaultColWidth="9" defaultRowHeight="18"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4.5" customHeight="1" x14ac:dyDescent="0.35">
      <c r="A1" s="32" t="s">
        <v>36</v>
      </c>
      <c r="B1" s="33" t="s">
        <v>0</v>
      </c>
      <c r="C1" s="33" t="s">
        <v>1</v>
      </c>
      <c r="D1" s="33" t="s">
        <v>2</v>
      </c>
      <c r="E1" s="33" t="s">
        <v>43</v>
      </c>
      <c r="F1" s="33" t="s">
        <v>44</v>
      </c>
      <c r="G1" s="47" t="s">
        <v>45</v>
      </c>
      <c r="H1" s="85" t="s">
        <v>46</v>
      </c>
    </row>
    <row r="2" spans="1:8" s="34" customFormat="1" ht="39.4" customHeight="1" x14ac:dyDescent="0.35">
      <c r="A2" s="35" t="s">
        <v>47</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100</v>
      </c>
      <c r="B3" s="38"/>
      <c r="C3" s="38"/>
      <c r="D3" s="39"/>
      <c r="E3" s="40"/>
      <c r="F3" s="41"/>
      <c r="G3" s="49"/>
      <c r="H3" s="75"/>
    </row>
    <row r="4" spans="1:8" ht="39.4" customHeight="1" x14ac:dyDescent="0.35">
      <c r="A4" s="37" t="s">
        <v>101</v>
      </c>
      <c r="B4" s="38"/>
      <c r="C4" s="38"/>
      <c r="D4" s="39"/>
      <c r="E4" s="40"/>
      <c r="F4" s="41"/>
      <c r="G4" s="49"/>
      <c r="H4" s="76"/>
    </row>
    <row r="5" spans="1:8" ht="39.4" customHeight="1" x14ac:dyDescent="0.35">
      <c r="A5" s="37" t="s">
        <v>102</v>
      </c>
      <c r="B5" s="38"/>
      <c r="C5" s="38"/>
      <c r="D5" s="39"/>
      <c r="E5" s="40"/>
      <c r="F5" s="41"/>
      <c r="G5" s="49"/>
      <c r="H5" s="75"/>
    </row>
    <row r="6" spans="1:8" ht="39.4" customHeight="1" x14ac:dyDescent="0.35">
      <c r="A6" s="37" t="s">
        <v>103</v>
      </c>
      <c r="B6" s="38"/>
      <c r="C6" s="38"/>
      <c r="D6" s="39"/>
      <c r="E6" s="40"/>
      <c r="F6" s="41"/>
      <c r="G6" s="49"/>
      <c r="H6" s="76"/>
    </row>
    <row r="7" spans="1:8" ht="39.4" customHeight="1" x14ac:dyDescent="0.35">
      <c r="A7" s="37" t="s">
        <v>104</v>
      </c>
      <c r="B7" s="38"/>
      <c r="C7" s="38"/>
      <c r="D7" s="39"/>
      <c r="E7" s="40"/>
      <c r="F7" s="41"/>
      <c r="G7" s="49"/>
      <c r="H7" s="75"/>
    </row>
    <row r="8" spans="1:8" ht="39.4" customHeight="1" x14ac:dyDescent="0.35">
      <c r="A8" s="37" t="s">
        <v>105</v>
      </c>
      <c r="B8" s="38"/>
      <c r="C8" s="38"/>
      <c r="D8" s="39"/>
      <c r="E8" s="40"/>
      <c r="F8" s="41"/>
      <c r="G8" s="49"/>
      <c r="H8" s="76"/>
    </row>
    <row r="9" spans="1:8" ht="39.4" customHeight="1" x14ac:dyDescent="0.35">
      <c r="A9" s="37" t="s">
        <v>106</v>
      </c>
      <c r="B9" s="38"/>
      <c r="C9" s="38"/>
      <c r="D9" s="39"/>
      <c r="E9" s="40"/>
      <c r="F9" s="41"/>
      <c r="G9" s="49"/>
      <c r="H9" s="75"/>
    </row>
    <row r="10" spans="1:8" ht="39.4" customHeight="1" x14ac:dyDescent="0.35">
      <c r="A10" s="37" t="s">
        <v>107</v>
      </c>
      <c r="B10" s="38"/>
      <c r="C10" s="38"/>
      <c r="D10" s="39"/>
      <c r="E10" s="40"/>
      <c r="F10" s="41"/>
      <c r="G10" s="49"/>
      <c r="H10" s="76"/>
    </row>
    <row r="11" spans="1:8" ht="39.4" customHeight="1" x14ac:dyDescent="0.35">
      <c r="A11" s="37" t="s">
        <v>108</v>
      </c>
      <c r="B11" s="38"/>
      <c r="C11" s="38"/>
      <c r="D11" s="39"/>
      <c r="E11" s="40"/>
      <c r="F11" s="41"/>
      <c r="G11" s="49"/>
      <c r="H11" s="83"/>
    </row>
    <row r="12" spans="1:8" ht="39.4" customHeight="1" x14ac:dyDescent="0.35">
      <c r="A12" s="42" t="s">
        <v>109</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109" priority="7" operator="equal">
      <formula>"Low"</formula>
    </cfRule>
    <cfRule type="cellIs" dxfId="108" priority="8" operator="equal">
      <formula>"Medium"</formula>
    </cfRule>
    <cfRule type="cellIs" dxfId="107" priority="9" operator="equal">
      <formula>"High"</formula>
    </cfRule>
  </conditionalFormatting>
  <conditionalFormatting sqref="C2:C12">
    <cfRule type="cellIs" dxfId="106" priority="4" operator="equal">
      <formula>"Low"</formula>
    </cfRule>
    <cfRule type="cellIs" dxfId="105" priority="5" operator="equal">
      <formula>"Medium"</formula>
    </cfRule>
    <cfRule type="cellIs" dxfId="10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F91F6360BDD04F89F0DFDA44A8C8B9" ma:contentTypeVersion="15" ma:contentTypeDescription="Create a new document." ma:contentTypeScope="" ma:versionID="c01f6fefd990999970112cba98d4fbf5">
  <xsd:schema xmlns:xsd="http://www.w3.org/2001/XMLSchema" xmlns:xs="http://www.w3.org/2001/XMLSchema" xmlns:p="http://schemas.microsoft.com/office/2006/metadata/properties" xmlns:ns2="b48eabcc-ad5b-4292-878e-4febbc50835d" xmlns:ns3="aa90963d-48b8-42e8-a064-e2f251e3c647" targetNamespace="http://schemas.microsoft.com/office/2006/metadata/properties" ma:root="true" ma:fieldsID="87c8bac66d05395fede018ef8f9ed9dd" ns2:_="" ns3:_="">
    <xsd:import namespace="b48eabcc-ad5b-4292-878e-4febbc50835d"/>
    <xsd:import namespace="aa90963d-48b8-42e8-a064-e2f251e3c6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Approved_x0020_By" minOccurs="0"/>
                <xsd:element ref="ns2:MediaServiceOCR" minOccurs="0"/>
                <xsd:element ref="ns2:MediaServiceAutoKeyPoints" minOccurs="0"/>
                <xsd:element ref="ns2:MediaServiceKeyPoints" minOccurs="0"/>
                <xsd:element ref="ns2:MediaLengthInSeconds" minOccurs="0"/>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eabcc-ad5b-4292-878e-4febbc508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Approved_x0020_By" ma:index="16" nillable="true" ma:displayName="Approved" ma:default="NO" ma:format="Dropdown" ma:internalName="Approved_x0020_By">
      <xsd:simpleType>
        <xsd:restriction base="dms:Choice">
          <xsd:enumeration value="YES"/>
          <xsd:enumeration value="NO"/>
          <xsd:enumeration value="Enter Choice #3"/>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Final" ma:index="21" nillable="true" ma:displayName="Final" ma:default="1" ma:format="Dropdown" ma:internalName="Fin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90963d-48b8-42e8-a064-e2f251e3c6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ed_x0020_By xmlns="b48eabcc-ad5b-4292-878e-4febbc50835d">NO</Approved_x0020_By>
    <Final xmlns="b48eabcc-ad5b-4292-878e-4febbc50835d">true</Final>
  </documentManagement>
</p:properties>
</file>

<file path=customXml/itemProps1.xml><?xml version="1.0" encoding="utf-8"?>
<ds:datastoreItem xmlns:ds="http://schemas.openxmlformats.org/officeDocument/2006/customXml" ds:itemID="{D3798210-76EB-45F8-8BCC-D85725F4EBDA}">
  <ds:schemaRefs>
    <ds:schemaRef ds:uri="http://schemas.microsoft.com/sharepoint/v3/contenttype/forms"/>
  </ds:schemaRefs>
</ds:datastoreItem>
</file>

<file path=customXml/itemProps2.xml><?xml version="1.0" encoding="utf-8"?>
<ds:datastoreItem xmlns:ds="http://schemas.openxmlformats.org/officeDocument/2006/customXml" ds:itemID="{204FD119-0CAC-41E3-A063-D3055E930BA6}"/>
</file>

<file path=customXml/itemProps3.xml><?xml version="1.0" encoding="utf-8"?>
<ds:datastoreItem xmlns:ds="http://schemas.openxmlformats.org/officeDocument/2006/customXml" ds:itemID="{D8138AC9-EB2A-4B76-914A-B48BAFE27D5F}">
  <ds:schemaRef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aa90963d-48b8-42e8-a064-e2f251e3c647"/>
    <ds:schemaRef ds:uri="b48eabcc-ad5b-4292-878e-4febbc50835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Lists</vt:lpstr>
      <vt:lpstr>Instructions</vt:lpstr>
      <vt:lpstr>Dashboard</vt:lpstr>
      <vt:lpstr>Criteria 1</vt:lpstr>
      <vt:lpstr>Criteria 2</vt:lpstr>
      <vt:lpstr>Criteria 3</vt:lpstr>
      <vt:lpstr>Criteria 4</vt:lpstr>
      <vt:lpstr>Criteria 5</vt:lpstr>
      <vt:lpstr>Criteria 6</vt:lpstr>
      <vt:lpstr>Criteria 7</vt:lpstr>
      <vt:lpstr>Criteria 8</vt:lpstr>
      <vt:lpstr>Criteria 9</vt:lpstr>
      <vt:lpstr>Criteria 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Tristan Evans</cp:lastModifiedBy>
  <cp:revision/>
  <dcterms:created xsi:type="dcterms:W3CDTF">2021-03-11T12:11:45Z</dcterms:created>
  <dcterms:modified xsi:type="dcterms:W3CDTF">2021-09-10T12:27:13Z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0x0101002BF91F6360BDD04F89F0DFDA44A8C8B9</vt:lpwstr>
  </property>
</Properties>
</file>